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Krešimir Filić</author>
  </authors>
  <commentList>
    <comment ref="D2" authorId="0">
      <text>
        <r>
          <t/>
        </r>
      </text>
    </comment>
    <comment ref="L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  <comment ref="M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<sst xmlns="http://schemas.openxmlformats.org/spreadsheetml/2006/main" count="367" uniqueCount="199">
  <si>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</si>
  <si>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</si>
  <si>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</si>
  <si>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</si>
  <si>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</si>
  <si>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</si>
  <si>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</si>
  <si>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</si>
  <si>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</si>
  <si>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</si>
  <si>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</si>
  <si>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</si>
  <si>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</si>
  <si>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</si>
  <si>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</si>
  <si>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</si>
  <si>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</si>
  <si>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</si>
  <si>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</si>
  <si>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</si>
  <si>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</si>
  <si>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</si>
  <si>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</si>
  <si>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</si>
  <si>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</si>
  <si>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</si>
  <si>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</si>
  <si>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</si>
  <si>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</si>
  <si>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</si>
  <si>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</si>
  <si>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</si>
  <si>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</si>
  <si>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</si>
  <si>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</si>
  <si>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</si>
  <si>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</si>
  <si>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</si>
  <si>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</si>
  <si>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</si>
  <si>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</si>
  <si>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</si>
  <si>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</si>
  <si>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</si>
  <si>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</si>
  <si>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</si>
  <si>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</si>
  <si>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</si>
  <si>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</si>
  <si>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</si>
  <si>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</si>
  <si>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</si>
  <si>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</si>
  <si>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</si>
  <si>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</si>
  <si>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</si>
  <si>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</si>
  <si>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</si>
  <si>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</si>
  <si>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</si>
  <si>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</si>
  <si>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</si>
  <si>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</si>
  <si>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</si>
  <si>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</si>
  <si>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</si>
  <si>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</si>
  <si>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</si>
  <si>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</si>
  <si>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</si>
  <si>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</si>
  <si>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</si>
  <si>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</si>
  <si>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</si>
  <si>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</si>
  <si>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</si>
  <si>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</si>
  <si>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</si>
  <si>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</si>
  <si>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</si>
  <si>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</si>
  <si>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</si>
  <si>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</si>
  <si>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</si>
  <si>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</si>
  <si>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</si>
  <si>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</si>
  <si>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</si>
  <si>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</si>
  <si>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</si>
  <si>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</si>
  <si>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</si>
  <si>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</si>
  <si>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</si>
  <si>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</si>
  <si>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</si>
  <si>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</si>
  <si>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</si>
  <si>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</si>
  <si>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</si>
  <si>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</si>
  <si>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</si>
  <si>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</si>
  <si>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</si>
  <si>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</si>
  <si>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</si>
  <si>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</si>
  <si>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</si>
  <si>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</si>
  <si>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</si>
  <si>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</si>
  <si>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</si>
  <si>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PROJEKCIJA PLANA ZA 2017.</t>
  </si>
  <si>
    <t xml:space="preserve">Uredski materijal   </t>
  </si>
  <si>
    <t>električna energija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</si>
  <si>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</si>
  <si>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</si>
  <si>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</si>
  <si>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</si>
  <si>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</si>
  <si>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</si>
  <si>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</si>
  <si>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</si>
  <si>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</si>
  <si>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</si>
  <si>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</si>
  <si>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</si>
  <si>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</si>
  <si>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</si>
  <si>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</si>
  <si>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</si>
  <si>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</si>
  <si>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</si>
  <si>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</si>
  <si>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</si>
  <si>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</si>
  <si>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</si>
  <si>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</si>
  <si>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</si>
  <si>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</si>
  <si>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</si>
  <si>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</si>
  <si>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Geodetsko-katastarske usluge</t>
  </si>
  <si>
    <t>Usluge vještačenja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</si>
  <si>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</si>
  <si>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</si>
  <si>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</si>
  <si>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</si>
  <si>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</si>
  <si>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</si>
  <si>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</si>
  <si>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</si>
  <si>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Usluge platnog prometa</t>
  </si>
  <si>
    <t>Zateze kamate iz posl.odnosa</t>
  </si>
  <si>
    <t>Ostali nespomenuti fin.rashodi</t>
  </si>
  <si>
    <t>Plaće za zaposlene</t>
  </si>
  <si>
    <t>Plaće za posebne uvjete rada</t>
  </si>
  <si>
    <t>Nagrade</t>
  </si>
  <si>
    <t>Darovi</t>
  </si>
  <si>
    <t>Otpremnine</t>
  </si>
  <si>
    <t>Pomoći-bolest,invalidnost,smrt.slučaj)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</si>
  <si>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</si>
  <si>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</si>
  <si>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</si>
  <si>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</si>
  <si>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</si>
  <si>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</si>
  <si>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</si>
  <si>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Naknade za smještaj na sl.putu u zemlji</t>
  </si>
  <si>
    <t>Usl.tek.i inv.održvanja objekataja</t>
  </si>
  <si>
    <t xml:space="preserve">Uredski materijal    </t>
  </si>
  <si>
    <t>Mat.i sred.za čišćenje i održavaje</t>
  </si>
  <si>
    <t>Materijal za higjenske potrebe i njegu</t>
  </si>
  <si>
    <t>Namirnice</t>
  </si>
  <si>
    <t>Grafičke i tiskarske usluge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</si>
  <si>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</si>
  <si>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</si>
  <si>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</si>
  <si>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</si>
  <si>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</si>
  <si>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MINISTARSTVO-VLASTITI I OSTALI PRIHODI</t>
  </si>
  <si>
    <t>6711-ŽUPANIJA</t>
  </si>
  <si>
    <t>6711-MINISTARSTVO</t>
  </si>
  <si>
    <t>Ukupno prihodi i primici za 2017.</t>
  </si>
  <si>
    <t>Ravnatelj</t>
  </si>
  <si>
    <t>PRIJEDLOG PLANA ZA 2016.</t>
  </si>
  <si>
    <t>2018.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</si>
  <si>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</si>
  <si>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</si>
  <si>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</si>
  <si>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</si>
  <si>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</si>
  <si>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 xml:space="preserve">PLAN RASHODA I IZDATAKA ZA:OŠ </t>
  </si>
  <si>
    <t>Strojevi</t>
  </si>
  <si>
    <t>Usluge banaka</t>
  </si>
  <si>
    <t>PLAN PRIHODA I PRIMITAKA ZA:OŠ BRATOLJUBA KLAIĆA, BIZOVAC</t>
  </si>
  <si>
    <t>6711-FONDOVI</t>
  </si>
  <si>
    <t xml:space="preserve"> PRIJEDLOG FINANCIJSKOG PLANA OŠ BRATOLJUBA KLAIĆA  ZA 2016. I                                                                                                                                                PROJEKCIJA PLANA ZA  2017. i 2018. GODINU</t>
  </si>
  <si>
    <t>Sufinanciranje opremanja školskih knjižnica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</si>
</sst>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48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178" fontId="39" fillId="48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178" fontId="40" fillId="0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4" fontId="25" fillId="48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48" borderId="0" xfId="0" applyNumberFormat="1" applyFont="1" applyFill="1" applyBorder="1" applyAlignment="1" applyProtection="1">
      <alignment horizontal="center" vertical="center" wrapText="1"/>
      <protection/>
    </xf>
    <xf numFmtId="0" fontId="40" fillId="49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horizontal="center" vertical="top"/>
    </xf>
    <xf numFmtId="4" fontId="40" fillId="49" borderId="0" xfId="0" applyNumberFormat="1" applyFont="1" applyFill="1" applyBorder="1" applyAlignment="1">
      <alignment wrapText="1"/>
    </xf>
    <xf numFmtId="3" fontId="43" fillId="0" borderId="0" xfId="0" applyNumberFormat="1" applyFont="1" applyFill="1" applyBorder="1" applyAlignment="1">
      <alignment horizontal="center" vertical="top"/>
    </xf>
    <xf numFmtId="4" fontId="43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 wrapText="1"/>
    </xf>
    <xf numFmtId="178" fontId="40" fillId="0" borderId="0" xfId="97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178" fontId="39" fillId="0" borderId="0" xfId="97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4" fontId="40" fillId="49" borderId="0" xfId="0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4" fontId="47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vertical="top" wrapText="1"/>
    </xf>
    <xf numFmtId="4" fontId="39" fillId="48" borderId="0" xfId="0" applyNumberFormat="1" applyFont="1" applyFill="1" applyBorder="1" applyAlignment="1">
      <alignment wrapText="1"/>
    </xf>
    <xf numFmtId="4" fontId="39" fillId="49" borderId="0" xfId="0" applyNumberFormat="1" applyFont="1" applyFill="1" applyBorder="1" applyAlignment="1">
      <alignment wrapText="1"/>
    </xf>
    <xf numFmtId="3" fontId="21" fillId="0" borderId="20" xfId="0" applyNumberFormat="1" applyFont="1" applyBorder="1" applyAlignment="1">
      <alignment horizontal="right" wrapText="1"/>
    </xf>
    <xf numFmtId="3" fontId="49" fillId="0" borderId="41" xfId="0" applyNumberFormat="1" applyFont="1" applyFill="1" applyBorder="1" applyAlignment="1" applyProtection="1">
      <alignment horizontal="center" wrapText="1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K3" sqref="K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3" t="s">
        <v>197</v>
      </c>
      <c r="B1" s="153"/>
      <c r="C1" s="153"/>
      <c r="D1" s="153"/>
      <c r="E1" s="153"/>
      <c r="F1" s="153"/>
      <c r="G1" s="153"/>
      <c r="H1" s="153"/>
    </row>
    <row r="2" spans="1:8" s="70" customFormat="1" ht="26.25" customHeight="1">
      <c r="A2" s="153" t="s">
        <v>40</v>
      </c>
      <c r="B2" s="153"/>
      <c r="C2" s="153"/>
      <c r="D2" s="153"/>
      <c r="E2" s="153"/>
      <c r="F2" s="153"/>
      <c r="G2" s="154"/>
      <c r="H2" s="154"/>
    </row>
    <row r="3" spans="1:8" ht="25.5" customHeight="1">
      <c r="A3" s="153"/>
      <c r="B3" s="153"/>
      <c r="C3" s="153"/>
      <c r="D3" s="153"/>
      <c r="E3" s="153"/>
      <c r="F3" s="153"/>
      <c r="G3" s="153"/>
      <c r="H3" s="155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188</v>
      </c>
      <c r="G5" s="77" t="s">
        <v>189</v>
      </c>
      <c r="H5" s="78" t="s">
        <v>190</v>
      </c>
      <c r="I5" s="79"/>
    </row>
    <row r="6" spans="1:9" ht="27.75" customHeight="1">
      <c r="A6" s="151" t="s">
        <v>41</v>
      </c>
      <c r="B6" s="150"/>
      <c r="C6" s="150"/>
      <c r="D6" s="150"/>
      <c r="E6" s="152"/>
      <c r="F6" s="148">
        <v>7646047</v>
      </c>
      <c r="G6" s="148">
        <v>7646047</v>
      </c>
      <c r="H6" s="148">
        <v>7646047</v>
      </c>
      <c r="I6" s="94"/>
    </row>
    <row r="7" spans="1:8" ht="22.5" customHeight="1">
      <c r="A7" s="151" t="s">
        <v>0</v>
      </c>
      <c r="B7" s="150"/>
      <c r="C7" s="150"/>
      <c r="D7" s="150"/>
      <c r="E7" s="152"/>
      <c r="F7" s="148">
        <v>7646047</v>
      </c>
      <c r="G7" s="148">
        <v>7646047</v>
      </c>
      <c r="H7" s="148">
        <v>7646047</v>
      </c>
    </row>
    <row r="8" spans="1:8" ht="22.5" customHeight="1">
      <c r="A8" s="156" t="s">
        <v>1</v>
      </c>
      <c r="B8" s="152"/>
      <c r="C8" s="152"/>
      <c r="D8" s="152"/>
      <c r="E8" s="152"/>
      <c r="F8" s="148"/>
      <c r="G8" s="148"/>
      <c r="H8" s="148"/>
    </row>
    <row r="9" spans="1:8" ht="22.5" customHeight="1">
      <c r="A9" s="95" t="s">
        <v>42</v>
      </c>
      <c r="B9" s="1"/>
      <c r="C9" s="1"/>
      <c r="D9" s="1"/>
      <c r="E9" s="1"/>
      <c r="F9" s="148">
        <v>7646047</v>
      </c>
      <c r="G9" s="148">
        <v>7646047</v>
      </c>
      <c r="H9" s="148">
        <v>7646047</v>
      </c>
    </row>
    <row r="10" spans="1:8" ht="22.5" customHeight="1">
      <c r="A10" s="149" t="s">
        <v>2</v>
      </c>
      <c r="B10" s="150"/>
      <c r="C10" s="150"/>
      <c r="D10" s="150"/>
      <c r="E10" s="157"/>
      <c r="F10" s="148">
        <v>7646047</v>
      </c>
      <c r="G10" s="148">
        <v>7646047</v>
      </c>
      <c r="H10" s="148">
        <v>7646047</v>
      </c>
    </row>
    <row r="11" spans="1:8" ht="22.5" customHeight="1">
      <c r="A11" s="156" t="s">
        <v>3</v>
      </c>
      <c r="B11" s="152"/>
      <c r="C11" s="152"/>
      <c r="D11" s="152"/>
      <c r="E11" s="152"/>
      <c r="F11" s="81"/>
      <c r="G11" s="81"/>
      <c r="H11" s="81"/>
    </row>
    <row r="12" spans="1:8" ht="22.5" customHeight="1">
      <c r="A12" s="149" t="s">
        <v>4</v>
      </c>
      <c r="B12" s="150"/>
      <c r="C12" s="150"/>
      <c r="D12" s="150"/>
      <c r="E12" s="150"/>
      <c r="F12" s="81">
        <f>+F6-F9</f>
        <v>0</v>
      </c>
      <c r="G12" s="81">
        <f>+G6-G9</f>
        <v>0</v>
      </c>
      <c r="H12" s="81">
        <f>+H6-H9</f>
        <v>0</v>
      </c>
    </row>
    <row r="13" spans="1:8" ht="25.5" customHeight="1">
      <c r="A13" s="153"/>
      <c r="B13" s="158"/>
      <c r="C13" s="158"/>
      <c r="D13" s="158"/>
      <c r="E13" s="158"/>
      <c r="F13" s="155"/>
      <c r="G13" s="155"/>
      <c r="H13" s="155"/>
    </row>
    <row r="14" spans="1:8" ht="27.75" customHeight="1">
      <c r="A14" s="73"/>
      <c r="B14" s="74"/>
      <c r="C14" s="74"/>
      <c r="D14" s="75"/>
      <c r="E14" s="76"/>
      <c r="F14" s="77" t="s">
        <v>188</v>
      </c>
      <c r="G14" s="77" t="s">
        <v>189</v>
      </c>
      <c r="H14" s="78" t="s">
        <v>190</v>
      </c>
    </row>
    <row r="15" spans="1:8" ht="22.5" customHeight="1">
      <c r="A15" s="159" t="s">
        <v>5</v>
      </c>
      <c r="B15" s="160"/>
      <c r="C15" s="160"/>
      <c r="D15" s="160"/>
      <c r="E15" s="161"/>
      <c r="F15" s="83">
        <v>0</v>
      </c>
      <c r="G15" s="83">
        <v>0</v>
      </c>
      <c r="H15" s="81">
        <v>0</v>
      </c>
    </row>
    <row r="16" spans="1:8" s="65" customFormat="1" ht="25.5" customHeight="1">
      <c r="A16" s="162"/>
      <c r="B16" s="158"/>
      <c r="C16" s="158"/>
      <c r="D16" s="158"/>
      <c r="E16" s="158"/>
      <c r="F16" s="155"/>
      <c r="G16" s="155"/>
      <c r="H16" s="155"/>
    </row>
    <row r="17" spans="1:8" s="65" customFormat="1" ht="27.75" customHeight="1">
      <c r="A17" s="73"/>
      <c r="B17" s="74"/>
      <c r="C17" s="74"/>
      <c r="D17" s="75"/>
      <c r="E17" s="76"/>
      <c r="F17" s="77" t="s">
        <v>188</v>
      </c>
      <c r="G17" s="77" t="s">
        <v>189</v>
      </c>
      <c r="H17" s="78" t="s">
        <v>190</v>
      </c>
    </row>
    <row r="18" spans="1:8" s="65" customFormat="1" ht="22.5" customHeight="1">
      <c r="A18" s="151" t="s">
        <v>6</v>
      </c>
      <c r="B18" s="150"/>
      <c r="C18" s="150"/>
      <c r="D18" s="150"/>
      <c r="E18" s="150"/>
      <c r="F18" s="80"/>
      <c r="G18" s="80"/>
      <c r="H18" s="80"/>
    </row>
    <row r="19" spans="1:8" s="65" customFormat="1" ht="22.5" customHeight="1">
      <c r="A19" s="151" t="s">
        <v>7</v>
      </c>
      <c r="B19" s="150"/>
      <c r="C19" s="150"/>
      <c r="D19" s="150"/>
      <c r="E19" s="150"/>
      <c r="F19" s="80"/>
      <c r="G19" s="80"/>
      <c r="H19" s="80"/>
    </row>
    <row r="20" spans="1:8" s="65" customFormat="1" ht="22.5" customHeight="1">
      <c r="A20" s="149" t="s">
        <v>8</v>
      </c>
      <c r="B20" s="150"/>
      <c r="C20" s="150"/>
      <c r="D20" s="150"/>
      <c r="E20" s="150"/>
      <c r="F20" s="80"/>
      <c r="G20" s="80"/>
      <c r="H20" s="80"/>
    </row>
    <row r="21" spans="1:8" s="65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5" customFormat="1" ht="22.5" customHeight="1">
      <c r="A22" s="149" t="s">
        <v>9</v>
      </c>
      <c r="B22" s="150"/>
      <c r="C22" s="150"/>
      <c r="D22" s="150"/>
      <c r="E22" s="150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5" customFormat="1" ht="18" customHeight="1">
      <c r="A23" s="88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43">
      <selection activeCell="B44" sqref="B44:H44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3" t="s">
        <v>195</v>
      </c>
      <c r="B1" s="153"/>
      <c r="C1" s="153"/>
      <c r="D1" s="153"/>
      <c r="E1" s="153"/>
      <c r="F1" s="153"/>
      <c r="G1" s="153"/>
      <c r="H1" s="153"/>
    </row>
    <row r="2" spans="1:8" s="2" customFormat="1" ht="13.5" thickBot="1">
      <c r="A2" s="13"/>
      <c r="H2" s="14" t="s">
        <v>10</v>
      </c>
    </row>
    <row r="3" spans="1:8" s="2" customFormat="1" ht="26.25" thickBot="1">
      <c r="A3" s="90" t="s">
        <v>11</v>
      </c>
      <c r="B3" s="163" t="s">
        <v>21</v>
      </c>
      <c r="C3" s="164"/>
      <c r="D3" s="164"/>
      <c r="E3" s="164"/>
      <c r="F3" s="164"/>
      <c r="G3" s="164"/>
      <c r="H3" s="165"/>
    </row>
    <row r="4" spans="1:8" s="2" customFormat="1" ht="77.25" thickBot="1">
      <c r="A4" s="91" t="s">
        <v>12</v>
      </c>
      <c r="B4" s="15" t="s">
        <v>13</v>
      </c>
      <c r="C4" s="16" t="s">
        <v>14</v>
      </c>
      <c r="D4" s="16" t="s">
        <v>15</v>
      </c>
      <c r="E4" s="16" t="s">
        <v>198</v>
      </c>
      <c r="F4" s="16" t="s">
        <v>17</v>
      </c>
      <c r="G4" s="16" t="s">
        <v>18</v>
      </c>
      <c r="H4" s="17" t="s">
        <v>19</v>
      </c>
    </row>
    <row r="5" spans="1:8" s="2" customFormat="1" ht="12.75">
      <c r="A5" s="3">
        <v>652</v>
      </c>
      <c r="B5" s="4"/>
      <c r="C5" s="5"/>
      <c r="D5" s="147">
        <v>250000</v>
      </c>
      <c r="E5" s="6"/>
      <c r="F5" s="6"/>
      <c r="G5" s="7"/>
      <c r="H5" s="8"/>
    </row>
    <row r="6" spans="1:8" s="2" customFormat="1" ht="12.75">
      <c r="A6" s="18">
        <v>661</v>
      </c>
      <c r="B6" s="19"/>
      <c r="C6" s="20"/>
      <c r="D6" s="20"/>
      <c r="E6" s="20"/>
      <c r="F6" s="20"/>
      <c r="G6" s="21"/>
      <c r="H6" s="22"/>
    </row>
    <row r="7" spans="1:8" s="2" customFormat="1" ht="12.75">
      <c r="A7" s="18">
        <v>663</v>
      </c>
      <c r="B7" s="19"/>
      <c r="C7" s="20"/>
      <c r="D7" s="20"/>
      <c r="E7" s="20"/>
      <c r="F7" s="20">
        <v>58000</v>
      </c>
      <c r="G7" s="21"/>
      <c r="H7" s="22"/>
    </row>
    <row r="8" spans="1:8" s="2" customFormat="1" ht="12.75">
      <c r="A8" s="18" t="s">
        <v>181</v>
      </c>
      <c r="B8" s="19">
        <v>1281759</v>
      </c>
      <c r="C8" s="20"/>
      <c r="D8" s="20"/>
      <c r="E8" s="20">
        <v>1288</v>
      </c>
      <c r="F8" s="20"/>
      <c r="G8" s="21"/>
      <c r="H8" s="22"/>
    </row>
    <row r="9" spans="1:8" s="2" customFormat="1" ht="25.5">
      <c r="A9" s="23" t="s">
        <v>182</v>
      </c>
      <c r="B9" s="19">
        <v>5855000</v>
      </c>
      <c r="C9" s="20"/>
      <c r="D9" s="20"/>
      <c r="E9" s="20"/>
      <c r="F9" s="20"/>
      <c r="G9" s="21"/>
      <c r="H9" s="22"/>
    </row>
    <row r="10" spans="1:8" s="2" customFormat="1" ht="12.75">
      <c r="A10" s="23" t="s">
        <v>196</v>
      </c>
      <c r="B10" s="19"/>
      <c r="C10" s="20"/>
      <c r="D10" s="20">
        <v>200000</v>
      </c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20</v>
      </c>
      <c r="B14" s="30">
        <f>B8+B9</f>
        <v>7136759</v>
      </c>
      <c r="C14" s="31">
        <f>+C6</f>
        <v>0</v>
      </c>
      <c r="D14" s="32">
        <v>450000</v>
      </c>
      <c r="E14" s="32">
        <v>1288</v>
      </c>
      <c r="F14" s="32">
        <v>58000</v>
      </c>
      <c r="G14" s="31">
        <v>0</v>
      </c>
      <c r="H14" s="33">
        <v>0</v>
      </c>
    </row>
    <row r="15" spans="1:8" s="2" customFormat="1" ht="28.5" customHeight="1" thickBot="1">
      <c r="A15" s="29" t="s">
        <v>22</v>
      </c>
      <c r="B15" s="168">
        <f>B14+C14+D14+E14+F14+G14+H14</f>
        <v>7646047</v>
      </c>
      <c r="C15" s="169"/>
      <c r="D15" s="169"/>
      <c r="E15" s="169"/>
      <c r="F15" s="169"/>
      <c r="G15" s="169"/>
      <c r="H15" s="170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2" t="s">
        <v>11</v>
      </c>
      <c r="B17" s="163" t="s">
        <v>21</v>
      </c>
      <c r="C17" s="164"/>
      <c r="D17" s="164"/>
      <c r="E17" s="164"/>
      <c r="F17" s="164"/>
      <c r="G17" s="164"/>
      <c r="H17" s="165"/>
    </row>
    <row r="18" spans="1:8" ht="77.25" thickBot="1">
      <c r="A18" s="93" t="s">
        <v>12</v>
      </c>
      <c r="B18" s="15" t="s">
        <v>13</v>
      </c>
      <c r="C18" s="16" t="s">
        <v>14</v>
      </c>
      <c r="D18" s="16" t="s">
        <v>15</v>
      </c>
      <c r="E18" s="16" t="s">
        <v>198</v>
      </c>
      <c r="F18" s="16" t="s">
        <v>17</v>
      </c>
      <c r="G18" s="16" t="s">
        <v>18</v>
      </c>
      <c r="H18" s="17" t="s">
        <v>19</v>
      </c>
    </row>
    <row r="19" spans="1:8" ht="12.75">
      <c r="A19" s="3">
        <v>652</v>
      </c>
      <c r="B19" s="4"/>
      <c r="C19" s="5"/>
      <c r="D19" s="147">
        <v>250000</v>
      </c>
      <c r="E19" s="6"/>
      <c r="F19" s="6"/>
      <c r="G19" s="7"/>
      <c r="H19" s="8"/>
    </row>
    <row r="20" spans="1:8" ht="12.75">
      <c r="A20" s="18">
        <v>661</v>
      </c>
      <c r="B20" s="19"/>
      <c r="C20" s="20"/>
      <c r="D20" s="20"/>
      <c r="E20" s="20"/>
      <c r="F20" s="20"/>
      <c r="G20" s="21"/>
      <c r="H20" s="22"/>
    </row>
    <row r="21" spans="1:8" s="2" customFormat="1" ht="12.75">
      <c r="A21" s="18">
        <v>663</v>
      </c>
      <c r="B21" s="19"/>
      <c r="C21" s="20"/>
      <c r="D21" s="20"/>
      <c r="E21" s="20"/>
      <c r="F21" s="20">
        <v>58000</v>
      </c>
      <c r="G21" s="21"/>
      <c r="H21" s="22"/>
    </row>
    <row r="22" spans="1:8" ht="12.75">
      <c r="A22" s="18" t="s">
        <v>181</v>
      </c>
      <c r="B22" s="19">
        <v>1281759</v>
      </c>
      <c r="C22" s="20"/>
      <c r="D22" s="20"/>
      <c r="E22" s="20">
        <v>1288</v>
      </c>
      <c r="F22" s="20"/>
      <c r="G22" s="21"/>
      <c r="H22" s="22"/>
    </row>
    <row r="23" spans="1:8" ht="25.5">
      <c r="A23" s="23" t="s">
        <v>182</v>
      </c>
      <c r="B23" s="19">
        <v>5855000</v>
      </c>
      <c r="C23" s="20"/>
      <c r="D23" s="20"/>
      <c r="E23" s="20"/>
      <c r="F23" s="20"/>
      <c r="G23" s="21"/>
      <c r="H23" s="22"/>
    </row>
    <row r="24" spans="1:8" ht="12.75">
      <c r="A24" s="23" t="s">
        <v>196</v>
      </c>
      <c r="B24" s="19"/>
      <c r="C24" s="20"/>
      <c r="D24" s="20">
        <v>200000</v>
      </c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3"/>
      <c r="B27" s="19"/>
      <c r="C27" s="20"/>
      <c r="D27" s="20"/>
      <c r="E27" s="26"/>
      <c r="F27" s="20"/>
      <c r="G27" s="21"/>
      <c r="H27" s="22"/>
    </row>
    <row r="28" spans="1:8" ht="13.5" thickBot="1">
      <c r="A28" s="24"/>
      <c r="B28" s="25"/>
      <c r="C28" s="26"/>
      <c r="D28" s="26"/>
      <c r="E28" s="26"/>
      <c r="F28" s="26"/>
      <c r="G28" s="27"/>
      <c r="H28" s="28"/>
    </row>
    <row r="29" spans="1:8" s="2" customFormat="1" ht="30" customHeight="1" thickBot="1">
      <c r="A29" s="29" t="s">
        <v>20</v>
      </c>
      <c r="B29" s="30">
        <f>B22+B23</f>
        <v>7136759</v>
      </c>
      <c r="C29" s="31">
        <f>+C20</f>
        <v>0</v>
      </c>
      <c r="D29" s="32">
        <v>450000</v>
      </c>
      <c r="E29" s="32">
        <v>1288</v>
      </c>
      <c r="F29" s="32">
        <v>58000</v>
      </c>
      <c r="G29" s="31">
        <v>0</v>
      </c>
      <c r="H29" s="33">
        <v>0</v>
      </c>
    </row>
    <row r="30" spans="1:8" s="2" customFormat="1" ht="28.5" customHeight="1" thickBot="1">
      <c r="A30" s="29" t="s">
        <v>183</v>
      </c>
      <c r="B30" s="168">
        <f>B29+C29+D29+E29+F29+G29+H29</f>
        <v>7646047</v>
      </c>
      <c r="C30" s="169"/>
      <c r="D30" s="169"/>
      <c r="E30" s="169"/>
      <c r="F30" s="169"/>
      <c r="G30" s="169"/>
      <c r="H30" s="170"/>
    </row>
    <row r="31" spans="4:5" ht="13.5" thickBot="1">
      <c r="D31" s="36"/>
      <c r="E31" s="37"/>
    </row>
    <row r="32" spans="1:8" ht="26.25" thickBot="1">
      <c r="A32" s="92" t="s">
        <v>11</v>
      </c>
      <c r="B32" s="163" t="s">
        <v>186</v>
      </c>
      <c r="C32" s="164"/>
      <c r="D32" s="164"/>
      <c r="E32" s="164"/>
      <c r="F32" s="164"/>
      <c r="G32" s="164"/>
      <c r="H32" s="165"/>
    </row>
    <row r="33" spans="1:8" ht="77.25" thickBot="1">
      <c r="A33" s="93" t="s">
        <v>12</v>
      </c>
      <c r="B33" s="15" t="s">
        <v>13</v>
      </c>
      <c r="C33" s="16" t="s">
        <v>14</v>
      </c>
      <c r="D33" s="16" t="s">
        <v>15</v>
      </c>
      <c r="E33" s="16" t="s">
        <v>198</v>
      </c>
      <c r="F33" s="16" t="s">
        <v>17</v>
      </c>
      <c r="G33" s="16" t="s">
        <v>18</v>
      </c>
      <c r="H33" s="17" t="s">
        <v>19</v>
      </c>
    </row>
    <row r="34" spans="1:8" ht="12.75">
      <c r="A34" s="3">
        <v>652</v>
      </c>
      <c r="B34" s="4"/>
      <c r="C34" s="5"/>
      <c r="D34" s="147">
        <v>250000</v>
      </c>
      <c r="E34" s="6"/>
      <c r="F34" s="6"/>
      <c r="G34" s="7"/>
      <c r="H34" s="8"/>
    </row>
    <row r="35" spans="1:8" ht="12.75">
      <c r="A35" s="18">
        <v>661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663</v>
      </c>
      <c r="B36" s="19"/>
      <c r="C36" s="20"/>
      <c r="D36" s="20"/>
      <c r="E36" s="20"/>
      <c r="F36" s="20">
        <v>58000</v>
      </c>
      <c r="G36" s="21"/>
      <c r="H36" s="22"/>
    </row>
    <row r="37" spans="1:8" ht="12.75">
      <c r="A37" s="18" t="s">
        <v>181</v>
      </c>
      <c r="B37" s="19">
        <v>1281759</v>
      </c>
      <c r="C37" s="20"/>
      <c r="D37" s="20"/>
      <c r="E37" s="20">
        <v>1288</v>
      </c>
      <c r="F37" s="20"/>
      <c r="G37" s="21"/>
      <c r="H37" s="22"/>
    </row>
    <row r="38" spans="1:8" ht="25.5">
      <c r="A38" s="23" t="s">
        <v>182</v>
      </c>
      <c r="B38" s="19">
        <v>5855000</v>
      </c>
      <c r="C38" s="20"/>
      <c r="D38" s="20"/>
      <c r="E38" s="20"/>
      <c r="F38" s="20"/>
      <c r="G38" s="21"/>
      <c r="H38" s="22"/>
    </row>
    <row r="39" spans="1:8" ht="13.5" customHeight="1">
      <c r="A39" s="23" t="s">
        <v>196</v>
      </c>
      <c r="B39" s="19"/>
      <c r="C39" s="20"/>
      <c r="D39" s="20">
        <v>200000</v>
      </c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customHeight="1">
      <c r="A41" s="23"/>
      <c r="B41" s="19"/>
      <c r="C41" s="20"/>
      <c r="D41" s="20"/>
      <c r="E41" s="20"/>
      <c r="F41" s="20"/>
      <c r="G41" s="21"/>
      <c r="H41" s="22"/>
    </row>
    <row r="42" spans="1:8" ht="13.5" thickBot="1">
      <c r="A42" s="24"/>
      <c r="B42" s="25"/>
      <c r="C42" s="26"/>
      <c r="D42" s="26"/>
      <c r="E42" s="26"/>
      <c r="F42" s="26"/>
      <c r="G42" s="27"/>
      <c r="H42" s="28"/>
    </row>
    <row r="43" spans="1:8" s="2" customFormat="1" ht="30" customHeight="1" thickBot="1">
      <c r="A43" s="29" t="s">
        <v>20</v>
      </c>
      <c r="B43" s="30">
        <f>B37+B38</f>
        <v>7136759</v>
      </c>
      <c r="C43" s="31">
        <f>+C35</f>
        <v>0</v>
      </c>
      <c r="D43" s="32">
        <v>450000</v>
      </c>
      <c r="E43" s="32">
        <v>1288</v>
      </c>
      <c r="F43" s="32">
        <v>58000</v>
      </c>
      <c r="G43" s="31">
        <v>0</v>
      </c>
      <c r="H43" s="33">
        <v>0</v>
      </c>
    </row>
    <row r="44" spans="1:8" s="2" customFormat="1" ht="28.5" customHeight="1" thickBot="1">
      <c r="A44" s="29" t="s">
        <v>187</v>
      </c>
      <c r="B44" s="168">
        <f>B43+C43+D43+E43+F43+G43+H43</f>
        <v>7646047</v>
      </c>
      <c r="C44" s="169"/>
      <c r="D44" s="169"/>
      <c r="E44" s="169"/>
      <c r="F44" s="169"/>
      <c r="G44" s="169"/>
      <c r="H44" s="170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166"/>
      <c r="B156" s="167"/>
      <c r="C156" s="167"/>
      <c r="D156" s="167"/>
      <c r="E156" s="167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B32:H32"/>
    <mergeCell ref="A156:E156"/>
    <mergeCell ref="B3:H3"/>
    <mergeCell ref="B44:H44"/>
    <mergeCell ref="A1:H1"/>
    <mergeCell ref="B15:H15"/>
    <mergeCell ref="B17:H17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5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tabSelected="1" zoomScale="115" zoomScaleNormal="115" zoomScalePageLayoutView="0" workbookViewId="0" topLeftCell="D280">
      <selection activeCell="O3" sqref="O3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1.57421875" style="124" bestFit="1" customWidth="1"/>
    <col min="6" max="6" width="12.421875" style="124" bestFit="1" customWidth="1"/>
    <col min="7" max="7" width="14.140625" style="124" bestFit="1" customWidth="1"/>
    <col min="8" max="8" width="7.140625" style="124" customWidth="1"/>
    <col min="9" max="9" width="8.00390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9" customWidth="1"/>
  </cols>
  <sheetData>
    <row r="1" spans="1:13" ht="24" customHeight="1">
      <c r="A1" s="171" t="s">
        <v>192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0" customFormat="1" ht="67.5">
      <c r="A2" s="120" t="s">
        <v>23</v>
      </c>
      <c r="B2" s="120" t="s">
        <v>47</v>
      </c>
      <c r="C2" s="120" t="s">
        <v>24</v>
      </c>
      <c r="D2" s="125" t="s">
        <v>185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25</v>
      </c>
      <c r="J2" s="121" t="s">
        <v>18</v>
      </c>
      <c r="K2" s="121" t="s">
        <v>19</v>
      </c>
      <c r="L2" s="125" t="s">
        <v>112</v>
      </c>
      <c r="M2" s="125" t="s">
        <v>191</v>
      </c>
    </row>
    <row r="3" spans="1:13" ht="12.75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8.25">
      <c r="A4" s="98" t="s">
        <v>45</v>
      </c>
      <c r="B4" s="98"/>
      <c r="C4" s="99" t="s">
        <v>43</v>
      </c>
      <c r="D4" s="115">
        <f>SUM(D5,D11,D21,D29,D103)</f>
        <v>1281759</v>
      </c>
      <c r="E4" s="115">
        <f>SUM(E5,E11,E21,E29,E103)</f>
        <v>1281759</v>
      </c>
      <c r="F4" s="110"/>
      <c r="G4" s="110"/>
      <c r="H4" s="110"/>
      <c r="I4" s="110"/>
      <c r="J4" s="110"/>
      <c r="K4" s="110"/>
      <c r="L4" s="115">
        <v>1281759</v>
      </c>
      <c r="M4" s="115">
        <v>1281759</v>
      </c>
    </row>
    <row r="5" spans="1:13" s="10" customFormat="1" ht="27.75" customHeight="1">
      <c r="A5" s="100" t="s">
        <v>46</v>
      </c>
      <c r="B5" s="126"/>
      <c r="C5" s="102" t="s">
        <v>44</v>
      </c>
      <c r="D5" s="116">
        <f>SUM(D6)</f>
        <v>0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1:13" s="10" customFormat="1" ht="12.75">
      <c r="A6" s="103">
        <v>4</v>
      </c>
      <c r="B6" s="101"/>
      <c r="C6" s="104" t="s">
        <v>38</v>
      </c>
      <c r="D6" s="117">
        <f>SUM(D7)</f>
        <v>0</v>
      </c>
      <c r="E6" s="112"/>
      <c r="F6" s="112"/>
      <c r="G6" s="112"/>
      <c r="H6" s="112"/>
      <c r="I6" s="112"/>
      <c r="J6" s="112"/>
      <c r="K6" s="112"/>
      <c r="L6" s="112"/>
      <c r="M6" s="112"/>
    </row>
    <row r="7" spans="1:13" s="10" customFormat="1" ht="12.75" customHeight="1">
      <c r="A7" s="103">
        <v>42</v>
      </c>
      <c r="B7" s="101"/>
      <c r="C7" s="104" t="s">
        <v>51</v>
      </c>
      <c r="D7" s="117">
        <f>SUM(D8)</f>
        <v>0</v>
      </c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03">
        <v>421</v>
      </c>
      <c r="B8" s="101"/>
      <c r="C8" s="104" t="s">
        <v>90</v>
      </c>
      <c r="D8" s="117">
        <f>SUM(D9)</f>
        <v>0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3">
        <v>4212</v>
      </c>
      <c r="B9" s="105">
        <v>475</v>
      </c>
      <c r="C9" s="104" t="s">
        <v>48</v>
      </c>
      <c r="D9" s="117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03"/>
      <c r="B10" s="101"/>
      <c r="C10" s="104"/>
      <c r="D10" s="11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00" t="s">
        <v>49</v>
      </c>
      <c r="B11" s="100"/>
      <c r="C11" s="102" t="s">
        <v>50</v>
      </c>
      <c r="D11" s="118">
        <f>SUM(D12)</f>
        <v>13500</v>
      </c>
      <c r="E11" s="111">
        <v>13500</v>
      </c>
      <c r="F11" s="111"/>
      <c r="G11" s="111"/>
      <c r="H11" s="111"/>
      <c r="I11" s="111"/>
      <c r="J11" s="111"/>
      <c r="K11" s="111"/>
      <c r="L11" s="111">
        <v>13500</v>
      </c>
      <c r="M11" s="111">
        <v>13500</v>
      </c>
    </row>
    <row r="12" spans="1:13" s="10" customFormat="1" ht="12.75">
      <c r="A12" s="103">
        <v>4</v>
      </c>
      <c r="B12" s="101"/>
      <c r="C12" s="104" t="s">
        <v>38</v>
      </c>
      <c r="D12" s="117">
        <f>SUM(D13)</f>
        <v>13500</v>
      </c>
      <c r="E12" s="112">
        <v>13500</v>
      </c>
      <c r="F12" s="112"/>
      <c r="G12" s="112"/>
      <c r="H12" s="112"/>
      <c r="I12" s="112"/>
      <c r="J12" s="112"/>
      <c r="K12" s="112"/>
      <c r="L12" s="112"/>
      <c r="M12" s="112"/>
    </row>
    <row r="13" spans="1:13" s="10" customFormat="1" ht="25.5">
      <c r="A13" s="103">
        <v>42</v>
      </c>
      <c r="B13" s="101"/>
      <c r="C13" s="104" t="s">
        <v>51</v>
      </c>
      <c r="D13" s="117">
        <f>SUM(D14)</f>
        <v>13500</v>
      </c>
      <c r="E13" s="142">
        <v>13500</v>
      </c>
      <c r="F13" s="112"/>
      <c r="G13" s="112"/>
      <c r="H13" s="112"/>
      <c r="I13" s="112"/>
      <c r="J13" s="112"/>
      <c r="K13" s="112"/>
      <c r="L13" s="112">
        <v>13500</v>
      </c>
      <c r="M13" s="112">
        <v>13500</v>
      </c>
    </row>
    <row r="14" spans="1:13" ht="12.75">
      <c r="A14" s="103">
        <v>422</v>
      </c>
      <c r="B14" s="101"/>
      <c r="C14" s="104" t="s">
        <v>37</v>
      </c>
      <c r="D14" s="117">
        <f>SUM(D15:D19)</f>
        <v>13500</v>
      </c>
      <c r="E14" s="112">
        <v>13500</v>
      </c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3">
        <v>4221</v>
      </c>
      <c r="B15" s="105">
        <v>476</v>
      </c>
      <c r="C15" s="104" t="s">
        <v>52</v>
      </c>
      <c r="D15" s="117">
        <v>0</v>
      </c>
      <c r="E15" s="112">
        <v>0</v>
      </c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3">
        <v>4222</v>
      </c>
      <c r="B16" s="105">
        <v>477</v>
      </c>
      <c r="C16" s="104" t="s">
        <v>53</v>
      </c>
      <c r="D16" s="117">
        <v>0</v>
      </c>
      <c r="E16" s="112">
        <v>0</v>
      </c>
      <c r="F16" s="112"/>
      <c r="G16" s="112"/>
      <c r="H16" s="112"/>
      <c r="I16" s="112"/>
      <c r="J16" s="112"/>
      <c r="K16" s="112"/>
      <c r="L16" s="112"/>
      <c r="M16" s="112"/>
    </row>
    <row r="17" spans="1:13" s="10" customFormat="1" ht="12.75">
      <c r="A17" s="103">
        <v>4223</v>
      </c>
      <c r="B17" s="105">
        <v>478</v>
      </c>
      <c r="C17" s="104" t="s">
        <v>54</v>
      </c>
      <c r="D17" s="117">
        <v>0</v>
      </c>
      <c r="E17" s="112">
        <v>0</v>
      </c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03">
        <v>4226</v>
      </c>
      <c r="B18" s="105">
        <v>479</v>
      </c>
      <c r="C18" s="104" t="s">
        <v>55</v>
      </c>
      <c r="D18" s="117">
        <v>0</v>
      </c>
      <c r="E18" s="112">
        <v>0</v>
      </c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3">
        <v>4227</v>
      </c>
      <c r="B19" s="105">
        <v>480</v>
      </c>
      <c r="C19" s="104" t="s">
        <v>56</v>
      </c>
      <c r="D19" s="117">
        <v>13500</v>
      </c>
      <c r="E19" s="112">
        <v>13500</v>
      </c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3">
        <v>42272</v>
      </c>
      <c r="B20" s="101"/>
      <c r="C20" s="104" t="s">
        <v>193</v>
      </c>
      <c r="D20" s="117">
        <v>13500</v>
      </c>
      <c r="E20" s="112">
        <v>13500</v>
      </c>
      <c r="F20" s="112"/>
      <c r="G20" s="112"/>
      <c r="H20" s="112"/>
      <c r="I20" s="112"/>
      <c r="J20" s="112"/>
      <c r="K20" s="112"/>
      <c r="L20" s="112"/>
      <c r="M20" s="112"/>
    </row>
    <row r="21" spans="1:13" ht="38.25">
      <c r="A21" s="106" t="s">
        <v>57</v>
      </c>
      <c r="B21" s="127"/>
      <c r="C21" s="102" t="s">
        <v>58</v>
      </c>
      <c r="D21" s="116">
        <f aca="true" t="shared" si="0" ref="D21:E23">SUM(D22)</f>
        <v>100000</v>
      </c>
      <c r="E21" s="116">
        <f t="shared" si="0"/>
        <v>100000</v>
      </c>
      <c r="F21" s="111"/>
      <c r="G21" s="111"/>
      <c r="H21" s="111"/>
      <c r="I21" s="111"/>
      <c r="J21" s="111"/>
      <c r="K21" s="111"/>
      <c r="L21" s="116">
        <f>SUM(L22)</f>
        <v>100000</v>
      </c>
      <c r="M21" s="116">
        <f>SUM(M22)</f>
        <v>100000</v>
      </c>
    </row>
    <row r="22" spans="1:13" s="10" customFormat="1" ht="12.75" customHeight="1">
      <c r="A22" s="103">
        <v>3</v>
      </c>
      <c r="B22" s="101"/>
      <c r="C22" s="104" t="s">
        <v>59</v>
      </c>
      <c r="D22" s="117">
        <f t="shared" si="0"/>
        <v>100000</v>
      </c>
      <c r="E22" s="117">
        <f t="shared" si="0"/>
        <v>100000</v>
      </c>
      <c r="F22" s="112"/>
      <c r="G22" s="112"/>
      <c r="H22" s="112"/>
      <c r="I22" s="112"/>
      <c r="J22" s="112"/>
      <c r="K22" s="112"/>
      <c r="L22" s="117">
        <f>SUM(L23)</f>
        <v>100000</v>
      </c>
      <c r="M22" s="117">
        <f>SUM(M23)</f>
        <v>100000</v>
      </c>
    </row>
    <row r="23" spans="1:13" s="10" customFormat="1" ht="12.75">
      <c r="A23" s="103">
        <v>32</v>
      </c>
      <c r="B23" s="101"/>
      <c r="C23" s="104" t="s">
        <v>30</v>
      </c>
      <c r="D23" s="117">
        <f t="shared" si="0"/>
        <v>100000</v>
      </c>
      <c r="E23" s="117">
        <f t="shared" si="0"/>
        <v>100000</v>
      </c>
      <c r="F23" s="112"/>
      <c r="G23" s="112"/>
      <c r="H23" s="112"/>
      <c r="I23" s="112"/>
      <c r="J23" s="112"/>
      <c r="K23" s="112"/>
      <c r="L23" s="117">
        <v>100000</v>
      </c>
      <c r="M23" s="117">
        <v>100000</v>
      </c>
    </row>
    <row r="24" spans="1:13" ht="12.75">
      <c r="A24" s="103">
        <v>323</v>
      </c>
      <c r="B24" s="101"/>
      <c r="C24" s="104" t="s">
        <v>33</v>
      </c>
      <c r="D24" s="117">
        <f>SUM(D25:D25)</f>
        <v>100000</v>
      </c>
      <c r="E24" s="117">
        <f>SUM(E25:E25)</f>
        <v>100000</v>
      </c>
      <c r="F24" s="112"/>
      <c r="G24" s="112"/>
      <c r="H24" s="112"/>
      <c r="I24" s="112"/>
      <c r="J24" s="112"/>
      <c r="K24" s="112"/>
      <c r="L24" s="117"/>
      <c r="M24" s="117"/>
    </row>
    <row r="25" spans="1:13" ht="12.75">
      <c r="A25" s="103">
        <v>3232</v>
      </c>
      <c r="B25" s="105">
        <v>481</v>
      </c>
      <c r="C25" s="104" t="s">
        <v>60</v>
      </c>
      <c r="D25" s="137">
        <f>SUM(D26:D26)</f>
        <v>100000</v>
      </c>
      <c r="E25" s="137">
        <f>SUM(E26:E26)</f>
        <v>100000</v>
      </c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03">
        <v>32321</v>
      </c>
      <c r="B26" s="105"/>
      <c r="C26" s="104" t="s">
        <v>169</v>
      </c>
      <c r="D26" s="117">
        <v>100000</v>
      </c>
      <c r="E26" s="112">
        <v>100000</v>
      </c>
      <c r="F26" s="112"/>
      <c r="G26" s="112"/>
      <c r="H26" s="112"/>
      <c r="I26" s="112"/>
      <c r="J26" s="112"/>
      <c r="K26" s="112"/>
      <c r="L26" s="112"/>
      <c r="M26" s="112"/>
    </row>
    <row r="27" spans="1:13" ht="12.75">
      <c r="A27" s="103">
        <v>3237</v>
      </c>
      <c r="B27" s="105">
        <v>482</v>
      </c>
      <c r="C27" s="104" t="s">
        <v>61</v>
      </c>
      <c r="D27" s="117">
        <v>0</v>
      </c>
      <c r="E27" s="112">
        <v>0</v>
      </c>
      <c r="F27" s="112"/>
      <c r="G27" s="112"/>
      <c r="H27" s="112"/>
      <c r="I27" s="112"/>
      <c r="J27" s="112"/>
      <c r="K27" s="112"/>
      <c r="L27" s="112"/>
      <c r="M27" s="112"/>
    </row>
    <row r="28" spans="1:13" s="10" customFormat="1" ht="12.75">
      <c r="A28" s="103"/>
      <c r="B28" s="101"/>
      <c r="C28" s="104"/>
      <c r="D28" s="117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25.5">
      <c r="A29" s="106" t="s">
        <v>62</v>
      </c>
      <c r="B29" s="127"/>
      <c r="C29" s="102" t="s">
        <v>63</v>
      </c>
      <c r="D29" s="118">
        <f>SUM(D30)</f>
        <v>141766</v>
      </c>
      <c r="E29" s="118">
        <f>SUM(E30)</f>
        <v>141766</v>
      </c>
      <c r="F29" s="111"/>
      <c r="G29" s="111"/>
      <c r="H29" s="111"/>
      <c r="I29" s="111"/>
      <c r="J29" s="111"/>
      <c r="K29" s="111"/>
      <c r="L29" s="130">
        <v>141766</v>
      </c>
      <c r="M29" s="130">
        <v>141766</v>
      </c>
    </row>
    <row r="30" spans="1:13" ht="12.75">
      <c r="A30" s="103">
        <v>3</v>
      </c>
      <c r="B30" s="101"/>
      <c r="C30" s="104" t="s">
        <v>59</v>
      </c>
      <c r="D30" s="117">
        <f>SUM(D31,D94)</f>
        <v>141766</v>
      </c>
      <c r="E30" s="117">
        <f>SUM(E31,E94)</f>
        <v>141766</v>
      </c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103">
        <v>32</v>
      </c>
      <c r="B31" s="101"/>
      <c r="C31" s="104" t="s">
        <v>30</v>
      </c>
      <c r="D31" s="117">
        <f>SUM(D32,D38,D53,D81,D79)</f>
        <v>141766</v>
      </c>
      <c r="E31" s="117">
        <f>SUM(E32,E38,E53,E81,E79)</f>
        <v>141766</v>
      </c>
      <c r="F31" s="112"/>
      <c r="G31" s="112"/>
      <c r="H31" s="112"/>
      <c r="I31" s="112"/>
      <c r="J31" s="112"/>
      <c r="K31" s="112"/>
      <c r="L31" s="112">
        <v>141766</v>
      </c>
      <c r="M31" s="112">
        <v>141766</v>
      </c>
    </row>
    <row r="32" spans="1:13" s="10" customFormat="1" ht="12.75">
      <c r="A32" s="103">
        <v>321</v>
      </c>
      <c r="B32" s="101"/>
      <c r="C32" s="104" t="s">
        <v>31</v>
      </c>
      <c r="D32" s="135">
        <f>D33+D34+D36</f>
        <v>14911</v>
      </c>
      <c r="E32" s="117">
        <f>E33+E34+E36</f>
        <v>14911</v>
      </c>
      <c r="F32" s="112"/>
      <c r="G32" s="112"/>
      <c r="H32" s="112"/>
      <c r="I32" s="112"/>
      <c r="J32" s="112"/>
      <c r="K32" s="112"/>
      <c r="L32" s="112"/>
      <c r="M32" s="112"/>
    </row>
    <row r="33" spans="1:13" ht="12.75">
      <c r="A33" s="103">
        <v>3211</v>
      </c>
      <c r="B33" s="105">
        <v>483</v>
      </c>
      <c r="C33" s="104" t="s">
        <v>64</v>
      </c>
      <c r="D33" s="117">
        <v>6111</v>
      </c>
      <c r="E33" s="112">
        <v>6111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3">
        <v>3213</v>
      </c>
      <c r="B34" s="105">
        <v>484</v>
      </c>
      <c r="C34" s="104" t="s">
        <v>65</v>
      </c>
      <c r="D34" s="137">
        <f>SUM(D35:D35)</f>
        <v>2650</v>
      </c>
      <c r="E34" s="137">
        <f>SUM(E35:E35)</f>
        <v>2650</v>
      </c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03">
        <v>32132</v>
      </c>
      <c r="B35" s="105"/>
      <c r="C35" s="104" t="s">
        <v>122</v>
      </c>
      <c r="D35" s="117">
        <v>2650</v>
      </c>
      <c r="E35" s="112">
        <v>2650</v>
      </c>
      <c r="F35" s="112"/>
      <c r="G35" s="112"/>
      <c r="H35" s="112"/>
      <c r="I35" s="112"/>
      <c r="J35" s="112"/>
      <c r="K35" s="112"/>
      <c r="L35" s="112"/>
      <c r="M35" s="112"/>
    </row>
    <row r="36" spans="1:13" s="10" customFormat="1" ht="12.75" customHeight="1">
      <c r="A36" s="103">
        <v>3214</v>
      </c>
      <c r="B36" s="105">
        <v>485</v>
      </c>
      <c r="C36" s="104" t="s">
        <v>66</v>
      </c>
      <c r="D36" s="137">
        <f>SUM(D37:D37)</f>
        <v>6150</v>
      </c>
      <c r="E36" s="137">
        <f>SUM(E37:E37)</f>
        <v>6150</v>
      </c>
      <c r="F36" s="112"/>
      <c r="G36" s="112"/>
      <c r="H36" s="112"/>
      <c r="I36" s="112"/>
      <c r="J36" s="112"/>
      <c r="K36" s="112"/>
      <c r="L36" s="112"/>
      <c r="M36" s="112"/>
    </row>
    <row r="37" spans="1:13" s="10" customFormat="1" ht="12.75" customHeight="1">
      <c r="A37" s="103">
        <v>32141</v>
      </c>
      <c r="B37" s="105"/>
      <c r="C37" s="104" t="s">
        <v>123</v>
      </c>
      <c r="D37" s="117">
        <v>6150</v>
      </c>
      <c r="E37" s="112">
        <v>6150</v>
      </c>
      <c r="F37" s="112"/>
      <c r="G37" s="112"/>
      <c r="H37" s="112"/>
      <c r="I37" s="112"/>
      <c r="J37" s="112"/>
      <c r="K37" s="112"/>
      <c r="L37" s="112"/>
      <c r="M37" s="112"/>
    </row>
    <row r="38" spans="1:13" s="10" customFormat="1" ht="12.75">
      <c r="A38" s="103">
        <v>322</v>
      </c>
      <c r="B38" s="101"/>
      <c r="C38" s="104" t="s">
        <v>32</v>
      </c>
      <c r="D38" s="135">
        <f>D39+D45+D47+D50</f>
        <v>70205</v>
      </c>
      <c r="E38" s="117">
        <f>E39+E45+E47+E50</f>
        <v>70205</v>
      </c>
      <c r="F38" s="112"/>
      <c r="G38" s="112"/>
      <c r="H38" s="112"/>
      <c r="I38" s="112"/>
      <c r="J38" s="112"/>
      <c r="K38" s="112"/>
      <c r="L38" s="112"/>
      <c r="M38" s="112"/>
    </row>
    <row r="39" spans="1:13" s="10" customFormat="1" ht="12.75">
      <c r="A39" s="103">
        <v>3221</v>
      </c>
      <c r="B39" s="105">
        <v>486</v>
      </c>
      <c r="C39" s="104" t="s">
        <v>67</v>
      </c>
      <c r="D39" s="137">
        <f>SUM(D40:D44)</f>
        <v>32500</v>
      </c>
      <c r="E39" s="137">
        <f>SUM(E40:E44)</f>
        <v>32500</v>
      </c>
      <c r="F39" s="112"/>
      <c r="G39" s="112"/>
      <c r="H39" s="112"/>
      <c r="I39" s="112"/>
      <c r="J39" s="112"/>
      <c r="K39" s="112"/>
      <c r="L39" s="112"/>
      <c r="M39" s="112"/>
    </row>
    <row r="40" spans="1:13" s="10" customFormat="1" ht="12.75">
      <c r="A40" s="103">
        <v>32211</v>
      </c>
      <c r="B40" s="105"/>
      <c r="C40" s="104" t="s">
        <v>113</v>
      </c>
      <c r="D40" s="117">
        <v>14000</v>
      </c>
      <c r="E40" s="112">
        <v>14000</v>
      </c>
      <c r="F40" s="112"/>
      <c r="G40" s="112"/>
      <c r="H40" s="112"/>
      <c r="I40" s="112"/>
      <c r="J40" s="112"/>
      <c r="K40" s="112"/>
      <c r="L40" s="112"/>
      <c r="M40" s="112"/>
    </row>
    <row r="41" spans="1:13" s="10" customFormat="1" ht="12.75">
      <c r="A41" s="103">
        <v>32212</v>
      </c>
      <c r="B41" s="105"/>
      <c r="C41" s="104" t="s">
        <v>124</v>
      </c>
      <c r="D41" s="117">
        <v>3000</v>
      </c>
      <c r="E41" s="112">
        <v>3000</v>
      </c>
      <c r="F41" s="112"/>
      <c r="G41" s="112"/>
      <c r="H41" s="112"/>
      <c r="I41" s="112"/>
      <c r="J41" s="112"/>
      <c r="K41" s="112"/>
      <c r="L41" s="112"/>
      <c r="M41" s="112"/>
    </row>
    <row r="42" spans="1:13" s="10" customFormat="1" ht="12.75">
      <c r="A42" s="103">
        <v>32214</v>
      </c>
      <c r="B42" s="105"/>
      <c r="C42" s="104" t="s">
        <v>125</v>
      </c>
      <c r="D42" s="117">
        <v>5000</v>
      </c>
      <c r="E42" s="112">
        <v>5000</v>
      </c>
      <c r="F42" s="112"/>
      <c r="G42" s="112"/>
      <c r="H42" s="112"/>
      <c r="I42" s="112"/>
      <c r="J42" s="112"/>
      <c r="K42" s="112"/>
      <c r="L42" s="112"/>
      <c r="M42" s="112"/>
    </row>
    <row r="43" spans="1:13" s="10" customFormat="1" ht="12.75">
      <c r="A43" s="103">
        <v>32216</v>
      </c>
      <c r="B43" s="105"/>
      <c r="C43" s="104" t="s">
        <v>126</v>
      </c>
      <c r="D43" s="117">
        <v>5000</v>
      </c>
      <c r="E43" s="112">
        <v>5000</v>
      </c>
      <c r="F43" s="112"/>
      <c r="G43" s="112"/>
      <c r="H43" s="112"/>
      <c r="I43" s="112"/>
      <c r="J43" s="112"/>
      <c r="K43" s="112"/>
      <c r="L43" s="112"/>
      <c r="M43" s="112"/>
    </row>
    <row r="44" spans="1:13" s="10" customFormat="1" ht="12.75">
      <c r="A44" s="103">
        <v>32219</v>
      </c>
      <c r="B44" s="105"/>
      <c r="C44" s="104" t="s">
        <v>127</v>
      </c>
      <c r="D44" s="117">
        <v>5500</v>
      </c>
      <c r="E44" s="112">
        <v>5500</v>
      </c>
      <c r="F44" s="112"/>
      <c r="G44" s="112"/>
      <c r="H44" s="112"/>
      <c r="I44" s="112"/>
      <c r="J44" s="112"/>
      <c r="K44" s="112"/>
      <c r="L44" s="112"/>
      <c r="M44" s="112"/>
    </row>
    <row r="45" spans="1:13" ht="12.75">
      <c r="A45" s="103">
        <v>3223</v>
      </c>
      <c r="B45" s="105">
        <v>487</v>
      </c>
      <c r="C45" s="104" t="s">
        <v>68</v>
      </c>
      <c r="D45" s="137">
        <f>SUM(D46:D46)</f>
        <v>7500</v>
      </c>
      <c r="E45" s="137">
        <f>SUM(E46:E46)</f>
        <v>7500</v>
      </c>
      <c r="F45" s="112"/>
      <c r="G45" s="112"/>
      <c r="H45" s="112"/>
      <c r="I45" s="112"/>
      <c r="J45" s="112"/>
      <c r="K45" s="112"/>
      <c r="L45" s="112"/>
      <c r="M45" s="112"/>
    </row>
    <row r="46" spans="1:13" ht="12.75">
      <c r="A46" s="103">
        <v>32234</v>
      </c>
      <c r="B46" s="105"/>
      <c r="C46" s="104" t="s">
        <v>128</v>
      </c>
      <c r="D46" s="117">
        <v>7500</v>
      </c>
      <c r="E46" s="112">
        <v>7500</v>
      </c>
      <c r="F46" s="112"/>
      <c r="G46" s="112"/>
      <c r="H46" s="112"/>
      <c r="I46" s="112"/>
      <c r="J46" s="112"/>
      <c r="K46" s="112"/>
      <c r="L46" s="112"/>
      <c r="M46" s="112"/>
    </row>
    <row r="47" spans="1:13" s="10" customFormat="1" ht="25.5">
      <c r="A47" s="103">
        <v>3224</v>
      </c>
      <c r="B47" s="105">
        <v>488</v>
      </c>
      <c r="C47" s="104" t="s">
        <v>69</v>
      </c>
      <c r="D47" s="137">
        <f>SUM(D48:D49)</f>
        <v>27705</v>
      </c>
      <c r="E47" s="137">
        <f>SUM(E48:E49)</f>
        <v>27705</v>
      </c>
      <c r="F47" s="112"/>
      <c r="G47" s="112"/>
      <c r="H47" s="112"/>
      <c r="I47" s="112"/>
      <c r="J47" s="112"/>
      <c r="K47" s="112"/>
      <c r="L47" s="112"/>
      <c r="M47" s="112"/>
    </row>
    <row r="48" spans="1:13" s="10" customFormat="1" ht="12.75">
      <c r="A48" s="103">
        <v>32241</v>
      </c>
      <c r="B48" s="105"/>
      <c r="C48" s="104" t="s">
        <v>129</v>
      </c>
      <c r="D48" s="117">
        <v>13705</v>
      </c>
      <c r="E48" s="112">
        <v>13705</v>
      </c>
      <c r="F48" s="112"/>
      <c r="G48" s="112"/>
      <c r="H48" s="112"/>
      <c r="I48" s="112"/>
      <c r="J48" s="112"/>
      <c r="K48" s="112"/>
      <c r="L48" s="112"/>
      <c r="M48" s="112"/>
    </row>
    <row r="49" spans="1:13" s="10" customFormat="1" ht="12.75">
      <c r="A49" s="103">
        <v>32242</v>
      </c>
      <c r="B49" s="105"/>
      <c r="C49" s="104" t="s">
        <v>130</v>
      </c>
      <c r="D49" s="117">
        <v>14000</v>
      </c>
      <c r="E49" s="112">
        <v>14000</v>
      </c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03">
        <v>3225</v>
      </c>
      <c r="B50" s="105">
        <v>489</v>
      </c>
      <c r="C50" s="104" t="s">
        <v>70</v>
      </c>
      <c r="D50" s="137">
        <f>SUM(D51:D52)</f>
        <v>2500</v>
      </c>
      <c r="E50" s="137">
        <f>SUM(E51:E52)</f>
        <v>2500</v>
      </c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03">
        <v>32251</v>
      </c>
      <c r="B51" s="105"/>
      <c r="C51" s="104" t="s">
        <v>131</v>
      </c>
      <c r="D51" s="117">
        <v>0</v>
      </c>
      <c r="E51" s="112">
        <v>0</v>
      </c>
      <c r="F51" s="112"/>
      <c r="G51" s="112"/>
      <c r="H51" s="112"/>
      <c r="I51" s="112"/>
      <c r="J51" s="112"/>
      <c r="K51" s="112"/>
      <c r="L51" s="112"/>
      <c r="M51" s="112"/>
    </row>
    <row r="52" spans="1:13" ht="12.75">
      <c r="A52" s="103">
        <v>3227</v>
      </c>
      <c r="B52" s="105">
        <v>490</v>
      </c>
      <c r="C52" s="107" t="s">
        <v>71</v>
      </c>
      <c r="D52" s="117">
        <v>2500</v>
      </c>
      <c r="E52" s="113">
        <v>2500</v>
      </c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103">
        <v>323</v>
      </c>
      <c r="B53" s="101"/>
      <c r="C53" s="104" t="s">
        <v>33</v>
      </c>
      <c r="D53" s="137">
        <f>D54+D63+D69+D70+D72+D75+D77+D60</f>
        <v>42150</v>
      </c>
      <c r="E53" s="137">
        <f>E54+E63+E69+E70+E72+E75+E77+E60</f>
        <v>42150</v>
      </c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03">
        <v>3231</v>
      </c>
      <c r="B54" s="105">
        <v>491</v>
      </c>
      <c r="C54" s="104" t="s">
        <v>72</v>
      </c>
      <c r="D54" s="137">
        <f>SUM(D55:D58)</f>
        <v>20800</v>
      </c>
      <c r="E54" s="137">
        <f>SUM(E55:E58)</f>
        <v>20800</v>
      </c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03">
        <v>32311</v>
      </c>
      <c r="B55" s="105"/>
      <c r="C55" s="104" t="s">
        <v>132</v>
      </c>
      <c r="D55" s="117">
        <v>20000</v>
      </c>
      <c r="E55" s="112">
        <v>20000</v>
      </c>
      <c r="F55" s="112"/>
      <c r="G55" s="112"/>
      <c r="H55" s="112"/>
      <c r="I55" s="112"/>
      <c r="J55" s="112"/>
      <c r="K55" s="112"/>
      <c r="L55" s="112"/>
      <c r="M55" s="112"/>
    </row>
    <row r="56" spans="1:13" s="133" customFormat="1" ht="12.75">
      <c r="A56" s="128">
        <v>32312</v>
      </c>
      <c r="B56" s="131"/>
      <c r="C56" s="134" t="s">
        <v>133</v>
      </c>
      <c r="D56" s="135">
        <v>0</v>
      </c>
      <c r="E56" s="136">
        <v>0</v>
      </c>
      <c r="F56" s="132"/>
      <c r="G56" s="132"/>
      <c r="H56" s="132"/>
      <c r="I56" s="132"/>
      <c r="J56" s="132"/>
      <c r="K56" s="132"/>
      <c r="L56" s="132"/>
      <c r="M56" s="132"/>
    </row>
    <row r="57" spans="1:13" ht="12.75">
      <c r="A57" s="103">
        <v>32313</v>
      </c>
      <c r="B57" s="105"/>
      <c r="C57" s="104" t="s">
        <v>134</v>
      </c>
      <c r="D57" s="135">
        <v>800</v>
      </c>
      <c r="E57" s="136">
        <v>800</v>
      </c>
      <c r="F57" s="112"/>
      <c r="G57" s="112"/>
      <c r="H57" s="112"/>
      <c r="I57" s="112"/>
      <c r="J57" s="112"/>
      <c r="K57" s="112"/>
      <c r="L57" s="112"/>
      <c r="M57" s="112"/>
    </row>
    <row r="58" spans="1:13" ht="12.75">
      <c r="A58" s="103">
        <v>32319</v>
      </c>
      <c r="B58" s="105"/>
      <c r="C58" s="104" t="s">
        <v>117</v>
      </c>
      <c r="D58" s="135">
        <v>0</v>
      </c>
      <c r="E58" s="136">
        <v>0</v>
      </c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103">
        <v>3232</v>
      </c>
      <c r="B59" s="105">
        <v>492</v>
      </c>
      <c r="C59" s="104" t="s">
        <v>60</v>
      </c>
      <c r="D59" s="137">
        <f>SUM(D57:G60)</f>
        <v>0</v>
      </c>
      <c r="E59" s="137">
        <v>0</v>
      </c>
      <c r="F59" s="112"/>
      <c r="G59" s="112"/>
      <c r="H59" s="112"/>
      <c r="I59" s="112"/>
      <c r="J59" s="112"/>
      <c r="K59" s="112"/>
      <c r="L59" s="112"/>
      <c r="M59" s="112"/>
    </row>
    <row r="60" spans="1:13" s="10" customFormat="1" ht="12.75">
      <c r="A60" s="103">
        <v>3233</v>
      </c>
      <c r="B60" s="105">
        <v>493</v>
      </c>
      <c r="C60" s="104" t="s">
        <v>73</v>
      </c>
      <c r="D60" s="137">
        <f>SUM(D61:D62)</f>
        <v>750</v>
      </c>
      <c r="E60" s="137">
        <f>SUM(E61:E62)</f>
        <v>750</v>
      </c>
      <c r="F60" s="112"/>
      <c r="G60" s="112"/>
      <c r="H60" s="112"/>
      <c r="I60" s="112"/>
      <c r="J60" s="112"/>
      <c r="K60" s="112"/>
      <c r="L60" s="112"/>
      <c r="M60" s="112"/>
    </row>
    <row r="61" spans="1:13" s="10" customFormat="1" ht="12.75">
      <c r="A61" s="103">
        <v>32332</v>
      </c>
      <c r="B61" s="105"/>
      <c r="C61" s="104" t="s">
        <v>135</v>
      </c>
      <c r="D61" s="117">
        <v>750</v>
      </c>
      <c r="E61" s="112">
        <v>750</v>
      </c>
      <c r="F61" s="112"/>
      <c r="G61" s="112"/>
      <c r="H61" s="112"/>
      <c r="I61" s="112"/>
      <c r="J61" s="112"/>
      <c r="K61" s="112"/>
      <c r="L61" s="112"/>
      <c r="M61" s="112"/>
    </row>
    <row r="62" spans="1:13" s="10" customFormat="1" ht="12.75">
      <c r="A62" s="103">
        <v>32339</v>
      </c>
      <c r="B62" s="105"/>
      <c r="C62" s="104" t="s">
        <v>136</v>
      </c>
      <c r="D62" s="117">
        <v>0</v>
      </c>
      <c r="E62" s="112">
        <v>0</v>
      </c>
      <c r="F62" s="112"/>
      <c r="G62" s="112"/>
      <c r="H62" s="112"/>
      <c r="I62" s="112"/>
      <c r="J62" s="112"/>
      <c r="K62" s="112"/>
      <c r="L62" s="112"/>
      <c r="M62" s="112"/>
    </row>
    <row r="63" spans="1:13" s="10" customFormat="1" ht="12.75">
      <c r="A63" s="103">
        <v>3234</v>
      </c>
      <c r="B63" s="105">
        <v>494</v>
      </c>
      <c r="C63" s="104" t="s">
        <v>74</v>
      </c>
      <c r="D63" s="137">
        <f>SUM(D64:D68)</f>
        <v>18500</v>
      </c>
      <c r="E63" s="137">
        <f>SUM(E64:E68)</f>
        <v>18500</v>
      </c>
      <c r="F63" s="112"/>
      <c r="G63" s="112"/>
      <c r="H63" s="112"/>
      <c r="I63" s="112"/>
      <c r="J63" s="112"/>
      <c r="K63" s="112"/>
      <c r="L63" s="112"/>
      <c r="M63" s="112"/>
    </row>
    <row r="64" spans="1:13" s="10" customFormat="1" ht="12.75">
      <c r="A64" s="103">
        <v>32341</v>
      </c>
      <c r="B64" s="105"/>
      <c r="C64" s="104" t="s">
        <v>137</v>
      </c>
      <c r="D64" s="117">
        <v>10000</v>
      </c>
      <c r="E64" s="112">
        <v>10000</v>
      </c>
      <c r="F64" s="112"/>
      <c r="G64" s="112"/>
      <c r="H64" s="112"/>
      <c r="I64" s="112"/>
      <c r="J64" s="112"/>
      <c r="K64" s="112"/>
      <c r="L64" s="112"/>
      <c r="M64" s="112"/>
    </row>
    <row r="65" spans="1:13" s="10" customFormat="1" ht="12.75">
      <c r="A65" s="103">
        <v>32342</v>
      </c>
      <c r="B65" s="105"/>
      <c r="C65" s="104" t="s">
        <v>138</v>
      </c>
      <c r="D65" s="117">
        <v>8500</v>
      </c>
      <c r="E65" s="112">
        <v>8500</v>
      </c>
      <c r="F65" s="112"/>
      <c r="G65" s="112"/>
      <c r="H65" s="112"/>
      <c r="I65" s="112"/>
      <c r="J65" s="112"/>
      <c r="K65" s="112"/>
      <c r="L65" s="112"/>
      <c r="M65" s="112"/>
    </row>
    <row r="66" spans="1:13" s="10" customFormat="1" ht="12.75">
      <c r="A66" s="103">
        <v>32343</v>
      </c>
      <c r="B66" s="105"/>
      <c r="C66" s="104" t="s">
        <v>139</v>
      </c>
      <c r="D66" s="117">
        <v>0</v>
      </c>
      <c r="E66" s="112">
        <v>0</v>
      </c>
      <c r="F66" s="112"/>
      <c r="G66" s="112"/>
      <c r="H66" s="112"/>
      <c r="I66" s="112"/>
      <c r="J66" s="112"/>
      <c r="K66" s="112"/>
      <c r="L66" s="112"/>
      <c r="M66" s="112"/>
    </row>
    <row r="67" spans="1:13" s="10" customFormat="1" ht="12.75">
      <c r="A67" s="103">
        <v>32344</v>
      </c>
      <c r="B67" s="105"/>
      <c r="C67" s="104" t="s">
        <v>140</v>
      </c>
      <c r="D67" s="117">
        <v>0</v>
      </c>
      <c r="E67" s="112">
        <v>0</v>
      </c>
      <c r="F67" s="112"/>
      <c r="G67" s="112"/>
      <c r="H67" s="112"/>
      <c r="I67" s="112"/>
      <c r="J67" s="112"/>
      <c r="K67" s="112"/>
      <c r="L67" s="112"/>
      <c r="M67" s="112"/>
    </row>
    <row r="68" spans="1:13" s="10" customFormat="1" ht="12.75">
      <c r="A68" s="103">
        <v>32349</v>
      </c>
      <c r="B68" s="105"/>
      <c r="C68" s="104" t="s">
        <v>120</v>
      </c>
      <c r="D68" s="117">
        <v>0</v>
      </c>
      <c r="E68" s="112">
        <v>0</v>
      </c>
      <c r="F68" s="112"/>
      <c r="G68" s="112"/>
      <c r="H68" s="112"/>
      <c r="I68" s="112"/>
      <c r="J68" s="112"/>
      <c r="K68" s="112"/>
      <c r="L68" s="112"/>
      <c r="M68" s="112"/>
    </row>
    <row r="69" spans="1:13" ht="12.75">
      <c r="A69" s="103">
        <v>3235</v>
      </c>
      <c r="B69" s="105">
        <v>495</v>
      </c>
      <c r="C69" s="104" t="s">
        <v>75</v>
      </c>
      <c r="D69" s="117">
        <v>0</v>
      </c>
      <c r="E69" s="112">
        <v>0</v>
      </c>
      <c r="F69" s="112"/>
      <c r="G69" s="112"/>
      <c r="H69" s="112"/>
      <c r="I69" s="112"/>
      <c r="J69" s="112"/>
      <c r="K69" s="112"/>
      <c r="L69" s="112"/>
      <c r="M69" s="112"/>
    </row>
    <row r="70" spans="1:13" ht="12.75">
      <c r="A70" s="103">
        <v>3236</v>
      </c>
      <c r="B70" s="105">
        <v>496</v>
      </c>
      <c r="C70" s="104" t="s">
        <v>76</v>
      </c>
      <c r="D70" s="137">
        <f>SUM(D71:D71)</f>
        <v>0</v>
      </c>
      <c r="E70" s="137">
        <f>SUM(E71:E71)</f>
        <v>0</v>
      </c>
      <c r="F70" s="112"/>
      <c r="G70" s="112"/>
      <c r="H70" s="112"/>
      <c r="I70" s="112"/>
      <c r="J70" s="112"/>
      <c r="K70" s="112"/>
      <c r="L70" s="112"/>
      <c r="M70" s="112"/>
    </row>
    <row r="71" spans="1:13" ht="12.75">
      <c r="A71" s="103">
        <v>32363</v>
      </c>
      <c r="B71" s="105"/>
      <c r="C71" s="104" t="s">
        <v>141</v>
      </c>
      <c r="D71" s="117">
        <v>0</v>
      </c>
      <c r="E71" s="112">
        <v>0</v>
      </c>
      <c r="F71" s="112"/>
      <c r="G71" s="112"/>
      <c r="H71" s="112"/>
      <c r="I71" s="112"/>
      <c r="J71" s="112"/>
      <c r="K71" s="112"/>
      <c r="L71" s="112"/>
      <c r="M71" s="112"/>
    </row>
    <row r="72" spans="1:13" ht="12.75">
      <c r="A72" s="103">
        <v>3237</v>
      </c>
      <c r="B72" s="105">
        <v>497</v>
      </c>
      <c r="C72" s="104" t="s">
        <v>61</v>
      </c>
      <c r="D72" s="137">
        <f>SUM(D73:D74)</f>
        <v>0</v>
      </c>
      <c r="E72" s="137">
        <f>SUM(E73:E74)</f>
        <v>0</v>
      </c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103">
        <v>32375</v>
      </c>
      <c r="B73" s="105"/>
      <c r="C73" s="104" t="s">
        <v>142</v>
      </c>
      <c r="D73" s="117">
        <v>0</v>
      </c>
      <c r="E73" s="112">
        <v>0</v>
      </c>
      <c r="F73" s="112"/>
      <c r="G73" s="112"/>
      <c r="H73" s="112"/>
      <c r="I73" s="112"/>
      <c r="J73" s="112"/>
      <c r="K73" s="112"/>
      <c r="L73" s="112"/>
      <c r="M73" s="112"/>
    </row>
    <row r="74" spans="1:13" ht="12.75">
      <c r="A74" s="103">
        <v>32376</v>
      </c>
      <c r="B74" s="105"/>
      <c r="C74" s="104" t="s">
        <v>143</v>
      </c>
      <c r="D74" s="117">
        <v>0</v>
      </c>
      <c r="E74" s="112">
        <v>0</v>
      </c>
      <c r="F74" s="112"/>
      <c r="G74" s="112"/>
      <c r="H74" s="112"/>
      <c r="I74" s="112"/>
      <c r="J74" s="112"/>
      <c r="K74" s="112"/>
      <c r="L74" s="112"/>
      <c r="M74" s="112"/>
    </row>
    <row r="75" spans="1:13" ht="12.75">
      <c r="A75" s="103">
        <v>3238</v>
      </c>
      <c r="B75" s="105">
        <v>498</v>
      </c>
      <c r="C75" s="104" t="s">
        <v>77</v>
      </c>
      <c r="D75" s="137">
        <f>SUM(D76:D76)</f>
        <v>1500</v>
      </c>
      <c r="E75" s="137">
        <f>SUM(E76:E76)</f>
        <v>1500</v>
      </c>
      <c r="F75" s="112"/>
      <c r="G75" s="112"/>
      <c r="H75" s="112"/>
      <c r="I75" s="112"/>
      <c r="J75" s="112"/>
      <c r="K75" s="112"/>
      <c r="L75" s="112"/>
      <c r="M75" s="112"/>
    </row>
    <row r="76" spans="1:13" ht="12.75">
      <c r="A76" s="103">
        <v>32389</v>
      </c>
      <c r="B76" s="105"/>
      <c r="C76" s="104" t="s">
        <v>144</v>
      </c>
      <c r="D76" s="117">
        <v>1500</v>
      </c>
      <c r="E76" s="112">
        <v>1500</v>
      </c>
      <c r="F76" s="112"/>
      <c r="G76" s="112"/>
      <c r="H76" s="112"/>
      <c r="I76" s="112"/>
      <c r="J76" s="112"/>
      <c r="K76" s="112"/>
      <c r="L76" s="112"/>
      <c r="M76" s="112"/>
    </row>
    <row r="77" spans="1:13" s="10" customFormat="1" ht="12.75">
      <c r="A77" s="103">
        <v>3239</v>
      </c>
      <c r="B77" s="105">
        <v>499</v>
      </c>
      <c r="C77" s="104" t="s">
        <v>78</v>
      </c>
      <c r="D77" s="137">
        <f>SUM(D78:D78)</f>
        <v>600</v>
      </c>
      <c r="E77" s="117">
        <f>SUM(E78:E78)</f>
        <v>600</v>
      </c>
      <c r="F77" s="112"/>
      <c r="G77" s="112"/>
      <c r="H77" s="112"/>
      <c r="I77" s="112"/>
      <c r="J77" s="112"/>
      <c r="K77" s="112"/>
      <c r="L77" s="112"/>
      <c r="M77" s="112"/>
    </row>
    <row r="78" spans="1:13" s="10" customFormat="1" ht="12.75">
      <c r="A78" s="103">
        <v>32399</v>
      </c>
      <c r="B78" s="105"/>
      <c r="C78" s="104" t="s">
        <v>145</v>
      </c>
      <c r="D78" s="117">
        <v>600</v>
      </c>
      <c r="E78" s="112">
        <v>600</v>
      </c>
      <c r="F78" s="112"/>
      <c r="G78" s="112"/>
      <c r="H78" s="112"/>
      <c r="I78" s="112"/>
      <c r="J78" s="112"/>
      <c r="K78" s="112"/>
      <c r="L78" s="112"/>
      <c r="M78" s="112"/>
    </row>
    <row r="79" spans="1:13" ht="25.5">
      <c r="A79" s="103">
        <v>324</v>
      </c>
      <c r="B79" s="105"/>
      <c r="C79" s="104" t="s">
        <v>79</v>
      </c>
      <c r="D79" s="117">
        <v>0</v>
      </c>
      <c r="E79" s="117">
        <v>0</v>
      </c>
      <c r="F79" s="112"/>
      <c r="G79" s="112"/>
      <c r="H79" s="112"/>
      <c r="I79" s="112"/>
      <c r="J79" s="112"/>
      <c r="K79" s="112"/>
      <c r="L79" s="112"/>
      <c r="M79" s="112"/>
    </row>
    <row r="80" spans="1:13" s="10" customFormat="1" ht="25.5">
      <c r="A80" s="103">
        <v>3241</v>
      </c>
      <c r="B80" s="105">
        <v>500</v>
      </c>
      <c r="C80" s="104" t="s">
        <v>79</v>
      </c>
      <c r="D80" s="117">
        <v>0</v>
      </c>
      <c r="E80" s="117">
        <v>0</v>
      </c>
      <c r="F80" s="112"/>
      <c r="G80" s="112"/>
      <c r="H80" s="112"/>
      <c r="I80" s="112"/>
      <c r="J80" s="112"/>
      <c r="K80" s="112"/>
      <c r="L80" s="112"/>
      <c r="M80" s="112"/>
    </row>
    <row r="81" spans="1:13" s="10" customFormat="1" ht="12.75">
      <c r="A81" s="103">
        <v>329</v>
      </c>
      <c r="B81" s="101"/>
      <c r="C81" s="104" t="s">
        <v>34</v>
      </c>
      <c r="D81" s="135">
        <v>14500</v>
      </c>
      <c r="E81" s="117">
        <v>14500</v>
      </c>
      <c r="F81" s="112"/>
      <c r="G81" s="112"/>
      <c r="H81" s="112"/>
      <c r="I81" s="112"/>
      <c r="J81" s="112"/>
      <c r="K81" s="112"/>
      <c r="L81" s="112"/>
      <c r="M81" s="112"/>
    </row>
    <row r="82" spans="1:13" ht="12.75">
      <c r="A82" s="103">
        <v>3292</v>
      </c>
      <c r="B82" s="105">
        <v>501</v>
      </c>
      <c r="C82" s="104" t="s">
        <v>80</v>
      </c>
      <c r="D82" s="117">
        <v>0</v>
      </c>
      <c r="E82" s="112"/>
      <c r="F82" s="112"/>
      <c r="G82" s="112"/>
      <c r="H82" s="112"/>
      <c r="I82" s="112"/>
      <c r="J82" s="112"/>
      <c r="K82" s="112"/>
      <c r="L82" s="112"/>
      <c r="M82" s="112"/>
    </row>
    <row r="83" spans="1:13" ht="12.75">
      <c r="A83" s="103">
        <v>3293</v>
      </c>
      <c r="B83" s="105">
        <v>502</v>
      </c>
      <c r="C83" s="104" t="s">
        <v>81</v>
      </c>
      <c r="D83" s="117">
        <v>6500</v>
      </c>
      <c r="E83" s="112">
        <v>6500</v>
      </c>
      <c r="F83" s="112"/>
      <c r="G83" s="112"/>
      <c r="H83" s="112"/>
      <c r="I83" s="112"/>
      <c r="J83" s="112"/>
      <c r="K83" s="112"/>
      <c r="L83" s="112"/>
      <c r="M83" s="112"/>
    </row>
    <row r="84" spans="1:13" ht="12.75">
      <c r="A84" s="103">
        <v>3294</v>
      </c>
      <c r="B84" s="105">
        <v>503</v>
      </c>
      <c r="C84" s="104" t="s">
        <v>82</v>
      </c>
      <c r="D84" s="137">
        <f>SUM(D85:D85)</f>
        <v>200</v>
      </c>
      <c r="E84" s="137">
        <f>SUM(E85:E85)</f>
        <v>200</v>
      </c>
      <c r="F84" s="112"/>
      <c r="G84" s="112"/>
      <c r="H84" s="112"/>
      <c r="I84" s="112"/>
      <c r="J84" s="112"/>
      <c r="K84" s="112"/>
      <c r="L84" s="112"/>
      <c r="M84" s="112"/>
    </row>
    <row r="85" spans="1:13" ht="12.75">
      <c r="A85" s="103">
        <v>32941</v>
      </c>
      <c r="B85" s="105"/>
      <c r="C85" s="104" t="s">
        <v>146</v>
      </c>
      <c r="D85" s="117">
        <v>200</v>
      </c>
      <c r="E85" s="112">
        <v>200</v>
      </c>
      <c r="F85" s="112"/>
      <c r="G85" s="112"/>
      <c r="H85" s="112"/>
      <c r="I85" s="112"/>
      <c r="J85" s="112"/>
      <c r="K85" s="112"/>
      <c r="L85" s="112"/>
      <c r="M85" s="112"/>
    </row>
    <row r="86" spans="1:13" s="10" customFormat="1" ht="12.75">
      <c r="A86" s="103">
        <v>3295</v>
      </c>
      <c r="B86" s="105">
        <v>504</v>
      </c>
      <c r="C86" s="104" t="s">
        <v>83</v>
      </c>
      <c r="D86" s="137">
        <f>SUM(D87:D90)</f>
        <v>0</v>
      </c>
      <c r="E86" s="137">
        <f>SUM(E87:E90)</f>
        <v>0</v>
      </c>
      <c r="F86" s="112"/>
      <c r="G86" s="112"/>
      <c r="H86" s="112"/>
      <c r="I86" s="112"/>
      <c r="J86" s="112"/>
      <c r="K86" s="112"/>
      <c r="L86" s="112"/>
      <c r="M86" s="112"/>
    </row>
    <row r="87" spans="1:13" s="10" customFormat="1" ht="12.75">
      <c r="A87" s="103">
        <v>32951</v>
      </c>
      <c r="B87" s="105"/>
      <c r="C87" s="104" t="s">
        <v>151</v>
      </c>
      <c r="D87" s="117">
        <v>0</v>
      </c>
      <c r="E87" s="112">
        <v>0</v>
      </c>
      <c r="F87" s="112"/>
      <c r="G87" s="112"/>
      <c r="H87" s="112"/>
      <c r="I87" s="112"/>
      <c r="J87" s="112"/>
      <c r="K87" s="112"/>
      <c r="L87" s="112"/>
      <c r="M87" s="112"/>
    </row>
    <row r="88" spans="1:13" s="10" customFormat="1" ht="12.75">
      <c r="A88" s="103">
        <v>32952</v>
      </c>
      <c r="B88" s="105"/>
      <c r="C88" s="104" t="s">
        <v>147</v>
      </c>
      <c r="D88" s="117">
        <v>0</v>
      </c>
      <c r="E88" s="112">
        <v>0</v>
      </c>
      <c r="F88" s="112"/>
      <c r="G88" s="112"/>
      <c r="H88" s="112"/>
      <c r="I88" s="112"/>
      <c r="J88" s="112"/>
      <c r="K88" s="112"/>
      <c r="L88" s="112"/>
      <c r="M88" s="112"/>
    </row>
    <row r="89" spans="1:13" s="10" customFormat="1" ht="12.75">
      <c r="A89" s="103">
        <v>32953</v>
      </c>
      <c r="B89" s="105"/>
      <c r="C89" s="104" t="s">
        <v>148</v>
      </c>
      <c r="D89" s="117">
        <v>0</v>
      </c>
      <c r="E89" s="112">
        <v>0</v>
      </c>
      <c r="F89" s="112"/>
      <c r="G89" s="112"/>
      <c r="H89" s="112"/>
      <c r="I89" s="112"/>
      <c r="J89" s="112"/>
      <c r="K89" s="112"/>
      <c r="L89" s="112"/>
      <c r="M89" s="112"/>
    </row>
    <row r="90" spans="1:13" s="10" customFormat="1" ht="12.75">
      <c r="A90" s="103">
        <v>32954</v>
      </c>
      <c r="B90" s="105"/>
      <c r="C90" s="104" t="s">
        <v>149</v>
      </c>
      <c r="D90" s="117">
        <v>0</v>
      </c>
      <c r="E90" s="112">
        <v>0</v>
      </c>
      <c r="F90" s="112"/>
      <c r="G90" s="112"/>
      <c r="H90" s="112"/>
      <c r="I90" s="112"/>
      <c r="J90" s="112"/>
      <c r="K90" s="112"/>
      <c r="L90" s="112"/>
      <c r="M90" s="112"/>
    </row>
    <row r="91" spans="1:13" ht="12.75">
      <c r="A91" s="103">
        <v>3299</v>
      </c>
      <c r="B91" s="105">
        <v>505</v>
      </c>
      <c r="C91" s="104" t="s">
        <v>34</v>
      </c>
      <c r="D91" s="137">
        <f>SUM(D92:D93)</f>
        <v>7800</v>
      </c>
      <c r="E91" s="137">
        <f>SUM(E92:E93)</f>
        <v>7800</v>
      </c>
      <c r="F91" s="112"/>
      <c r="G91" s="112"/>
      <c r="H91" s="112"/>
      <c r="I91" s="112"/>
      <c r="J91" s="112"/>
      <c r="K91" s="112"/>
      <c r="L91" s="112"/>
      <c r="M91" s="112"/>
    </row>
    <row r="92" spans="1:13" ht="12.75">
      <c r="A92" s="103">
        <v>32991</v>
      </c>
      <c r="B92" s="105"/>
      <c r="C92" s="104" t="s">
        <v>150</v>
      </c>
      <c r="D92" s="117">
        <v>300</v>
      </c>
      <c r="E92" s="112">
        <v>300</v>
      </c>
      <c r="F92" s="112"/>
      <c r="G92" s="112"/>
      <c r="H92" s="112"/>
      <c r="I92" s="112"/>
      <c r="J92" s="112"/>
      <c r="K92" s="112"/>
      <c r="L92" s="112"/>
      <c r="M92" s="112"/>
    </row>
    <row r="93" spans="1:13" ht="12.75">
      <c r="A93" s="103">
        <v>32999</v>
      </c>
      <c r="B93" s="105"/>
      <c r="C93" s="104" t="s">
        <v>34</v>
      </c>
      <c r="D93" s="117">
        <v>7500</v>
      </c>
      <c r="E93" s="112">
        <v>7500</v>
      </c>
      <c r="F93" s="112"/>
      <c r="G93" s="112"/>
      <c r="H93" s="112"/>
      <c r="I93" s="112"/>
      <c r="J93" s="112"/>
      <c r="K93" s="112"/>
      <c r="L93" s="112"/>
      <c r="M93" s="112"/>
    </row>
    <row r="94" spans="1:13" ht="12.75">
      <c r="A94" s="103">
        <v>34</v>
      </c>
      <c r="B94" s="101"/>
      <c r="C94" s="104" t="s">
        <v>84</v>
      </c>
      <c r="D94" s="117">
        <v>0</v>
      </c>
      <c r="E94" s="117">
        <v>0</v>
      </c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103">
        <v>343</v>
      </c>
      <c r="B95" s="101"/>
      <c r="C95" s="104" t="s">
        <v>35</v>
      </c>
      <c r="D95" s="117">
        <v>0</v>
      </c>
      <c r="E95" s="117">
        <v>0</v>
      </c>
      <c r="F95" s="112"/>
      <c r="G95" s="112"/>
      <c r="H95" s="112"/>
      <c r="I95" s="112"/>
      <c r="J95" s="112"/>
      <c r="K95" s="112"/>
      <c r="L95" s="112"/>
      <c r="M95" s="112"/>
    </row>
    <row r="96" spans="1:13" ht="25.5">
      <c r="A96" s="103">
        <v>3431</v>
      </c>
      <c r="B96" s="105">
        <v>506</v>
      </c>
      <c r="C96" s="104" t="s">
        <v>85</v>
      </c>
      <c r="D96" s="137">
        <f>SUM(D97:D97)</f>
        <v>0</v>
      </c>
      <c r="E96" s="137">
        <v>0</v>
      </c>
      <c r="F96" s="112"/>
      <c r="G96" s="112"/>
      <c r="H96" s="112"/>
      <c r="I96" s="112"/>
      <c r="J96" s="112"/>
      <c r="K96" s="112"/>
      <c r="L96" s="112"/>
      <c r="M96" s="112"/>
    </row>
    <row r="97" spans="1:13" ht="12.75">
      <c r="A97" s="103">
        <v>34312</v>
      </c>
      <c r="B97" s="105"/>
      <c r="C97" s="104" t="s">
        <v>152</v>
      </c>
      <c r="D97" s="117">
        <v>0</v>
      </c>
      <c r="E97" s="112">
        <v>0</v>
      </c>
      <c r="F97" s="112"/>
      <c r="G97" s="112"/>
      <c r="H97" s="112"/>
      <c r="I97" s="112"/>
      <c r="J97" s="112"/>
      <c r="K97" s="112"/>
      <c r="L97" s="112"/>
      <c r="M97" s="112"/>
    </row>
    <row r="98" spans="1:13" ht="12.75">
      <c r="A98" s="103">
        <v>3433</v>
      </c>
      <c r="B98" s="105">
        <v>507</v>
      </c>
      <c r="C98" s="104" t="s">
        <v>86</v>
      </c>
      <c r="D98" s="137">
        <f>SUM(D99:D99)</f>
        <v>0</v>
      </c>
      <c r="E98" s="137">
        <f>SUM(E99:E99)</f>
        <v>0</v>
      </c>
      <c r="F98" s="112"/>
      <c r="G98" s="112"/>
      <c r="H98" s="112"/>
      <c r="I98" s="112"/>
      <c r="J98" s="112"/>
      <c r="K98" s="112"/>
      <c r="L98" s="112"/>
      <c r="M98" s="112"/>
    </row>
    <row r="99" spans="1:13" ht="12.75">
      <c r="A99" s="103">
        <v>34333</v>
      </c>
      <c r="B99" s="105"/>
      <c r="C99" s="104" t="s">
        <v>153</v>
      </c>
      <c r="D99" s="117">
        <v>0</v>
      </c>
      <c r="E99" s="112">
        <v>0</v>
      </c>
      <c r="F99" s="112"/>
      <c r="G99" s="112"/>
      <c r="H99" s="112"/>
      <c r="I99" s="112"/>
      <c r="J99" s="112"/>
      <c r="K99" s="112"/>
      <c r="L99" s="112"/>
      <c r="M99" s="112"/>
    </row>
    <row r="100" spans="1:13" ht="12.75">
      <c r="A100" s="103">
        <v>3434</v>
      </c>
      <c r="B100" s="105">
        <v>508</v>
      </c>
      <c r="C100" s="104" t="s">
        <v>87</v>
      </c>
      <c r="D100" s="137">
        <f>SUM(D101:D101)</f>
        <v>0</v>
      </c>
      <c r="E100" s="137">
        <f>SUM(E101:E101)</f>
        <v>0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12.75">
      <c r="A101" s="103">
        <v>34349</v>
      </c>
      <c r="B101" s="105"/>
      <c r="C101" s="104" t="s">
        <v>154</v>
      </c>
      <c r="D101" s="117">
        <v>0</v>
      </c>
      <c r="E101" s="112">
        <v>0</v>
      </c>
      <c r="F101" s="112"/>
      <c r="G101" s="112"/>
      <c r="H101" s="112"/>
      <c r="I101" s="112"/>
      <c r="J101" s="112"/>
      <c r="K101" s="112"/>
      <c r="L101" s="112"/>
      <c r="M101" s="112"/>
    </row>
    <row r="102" spans="1:13" ht="12.75">
      <c r="A102" s="103"/>
      <c r="B102" s="101"/>
      <c r="C102" s="104"/>
      <c r="D102" s="117"/>
      <c r="E102" s="112"/>
      <c r="F102" s="112"/>
      <c r="G102" s="112"/>
      <c r="H102" s="112"/>
      <c r="I102" s="112"/>
      <c r="J102" s="112"/>
      <c r="K102" s="112"/>
      <c r="L102" s="112"/>
      <c r="M102" s="112"/>
    </row>
    <row r="103" spans="1:13" ht="25.5">
      <c r="A103" s="106" t="s">
        <v>88</v>
      </c>
      <c r="B103" s="127"/>
      <c r="C103" s="102" t="s">
        <v>89</v>
      </c>
      <c r="D103" s="118">
        <f>SUM(D104,D115,D117,D120,D123)</f>
        <v>1026493</v>
      </c>
      <c r="E103" s="118">
        <v>1026493</v>
      </c>
      <c r="F103" s="111"/>
      <c r="G103" s="111"/>
      <c r="H103" s="111"/>
      <c r="I103" s="111"/>
      <c r="J103" s="111"/>
      <c r="K103" s="111"/>
      <c r="L103" s="130"/>
      <c r="M103" s="130"/>
    </row>
    <row r="104" spans="1:13" ht="12.75">
      <c r="A104" s="103">
        <v>3</v>
      </c>
      <c r="B104" s="101"/>
      <c r="C104" s="104" t="s">
        <v>59</v>
      </c>
      <c r="D104" s="117">
        <f>SUM(D105)</f>
        <v>528500</v>
      </c>
      <c r="E104" s="117">
        <f>SUM(E105)</f>
        <v>528500</v>
      </c>
      <c r="F104" s="112"/>
      <c r="G104" s="112"/>
      <c r="H104" s="112"/>
      <c r="I104" s="112"/>
      <c r="J104" s="112"/>
      <c r="K104" s="112"/>
      <c r="L104" s="112"/>
      <c r="M104" s="112"/>
    </row>
    <row r="105" spans="1:13" ht="12.75">
      <c r="A105" s="103">
        <v>32</v>
      </c>
      <c r="B105" s="101"/>
      <c r="C105" s="104" t="s">
        <v>30</v>
      </c>
      <c r="D105" s="117">
        <f>SUM(D106,D114,D127)</f>
        <v>528500</v>
      </c>
      <c r="E105" s="117">
        <f>SUM(E106,E114,E127)</f>
        <v>528500</v>
      </c>
      <c r="F105" s="112"/>
      <c r="G105" s="112"/>
      <c r="H105" s="112"/>
      <c r="I105" s="112"/>
      <c r="J105" s="112"/>
      <c r="K105" s="112"/>
      <c r="L105" s="112"/>
      <c r="M105" s="112"/>
    </row>
    <row r="106" spans="1:13" ht="12.75">
      <c r="A106" s="103">
        <v>322</v>
      </c>
      <c r="B106" s="101"/>
      <c r="C106" s="104" t="s">
        <v>32</v>
      </c>
      <c r="D106" s="117">
        <f>D107+D109</f>
        <v>528500</v>
      </c>
      <c r="E106" s="117">
        <f>E107+E109</f>
        <v>528500</v>
      </c>
      <c r="F106" s="112"/>
      <c r="G106" s="112"/>
      <c r="H106" s="112"/>
      <c r="I106" s="112"/>
      <c r="J106" s="112"/>
      <c r="K106" s="112"/>
      <c r="L106" s="112"/>
      <c r="M106" s="112"/>
    </row>
    <row r="107" spans="1:13" ht="12.75">
      <c r="A107" s="103">
        <v>3221</v>
      </c>
      <c r="B107" s="105">
        <v>509</v>
      </c>
      <c r="C107" s="104" t="s">
        <v>67</v>
      </c>
      <c r="D107" s="137">
        <f>SUM(D108:D108)</f>
        <v>3000</v>
      </c>
      <c r="E107" s="137">
        <f>SUM(E108:E108)</f>
        <v>3000</v>
      </c>
      <c r="F107" s="112"/>
      <c r="G107" s="112"/>
      <c r="H107" s="112"/>
      <c r="I107" s="112"/>
      <c r="J107" s="112"/>
      <c r="K107" s="112"/>
      <c r="L107" s="112"/>
      <c r="M107" s="112"/>
    </row>
    <row r="108" spans="1:13" ht="12.75">
      <c r="A108" s="103">
        <v>32211</v>
      </c>
      <c r="B108" s="105"/>
      <c r="C108" s="104" t="s">
        <v>113</v>
      </c>
      <c r="D108" s="117">
        <v>3000</v>
      </c>
      <c r="E108" s="112">
        <v>3000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ht="12.75">
      <c r="A109" s="103">
        <v>3223</v>
      </c>
      <c r="B109" s="105">
        <v>510</v>
      </c>
      <c r="C109" s="104" t="s">
        <v>68</v>
      </c>
      <c r="D109" s="137">
        <f>SUM(D110:D113)</f>
        <v>525500</v>
      </c>
      <c r="E109" s="137">
        <f>SUM(E110:E113)</f>
        <v>525500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ht="12.75">
      <c r="A110" s="103">
        <v>32231</v>
      </c>
      <c r="B110" s="105"/>
      <c r="C110" s="104" t="s">
        <v>114</v>
      </c>
      <c r="D110" s="117">
        <v>37000</v>
      </c>
      <c r="E110" s="112">
        <v>37000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03">
        <v>32233</v>
      </c>
      <c r="B111" s="105"/>
      <c r="C111" s="104" t="s">
        <v>115</v>
      </c>
      <c r="D111" s="117">
        <v>47000</v>
      </c>
      <c r="E111" s="112">
        <v>47000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103">
        <v>32230</v>
      </c>
      <c r="B112" s="105"/>
      <c r="C112" s="104" t="s">
        <v>116</v>
      </c>
      <c r="D112" s="117">
        <v>441500</v>
      </c>
      <c r="E112" s="112">
        <v>441500</v>
      </c>
      <c r="F112" s="112"/>
      <c r="G112" s="112"/>
      <c r="H112" s="112"/>
      <c r="I112" s="112"/>
      <c r="J112" s="112"/>
      <c r="K112" s="112"/>
      <c r="L112" s="112"/>
      <c r="M112" s="112">
        <v>0</v>
      </c>
    </row>
    <row r="113" spans="1:13" ht="12.75">
      <c r="A113" s="103">
        <v>3225</v>
      </c>
      <c r="B113" s="105">
        <v>511</v>
      </c>
      <c r="C113" s="104" t="s">
        <v>70</v>
      </c>
      <c r="D113" s="117">
        <v>0</v>
      </c>
      <c r="E113" s="112">
        <v>0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103">
        <v>323</v>
      </c>
      <c r="B114" s="101"/>
      <c r="C114" s="104" t="s">
        <v>33</v>
      </c>
      <c r="D114" s="117">
        <v>0</v>
      </c>
      <c r="E114" s="117">
        <v>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12.75">
      <c r="A115" s="103">
        <v>3231</v>
      </c>
      <c r="B115" s="105">
        <v>512</v>
      </c>
      <c r="C115" s="104" t="s">
        <v>72</v>
      </c>
      <c r="D115" s="137">
        <f>SUM(D116:D116)</f>
        <v>426836</v>
      </c>
      <c r="E115" s="137">
        <f>SUM(E116:E116)</f>
        <v>426836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03">
        <v>32319</v>
      </c>
      <c r="B116" s="105"/>
      <c r="C116" s="104" t="s">
        <v>117</v>
      </c>
      <c r="D116" s="117">
        <v>426836</v>
      </c>
      <c r="E116" s="112">
        <v>426836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103">
        <v>3232</v>
      </c>
      <c r="B117" s="105">
        <v>513</v>
      </c>
      <c r="C117" s="104" t="s">
        <v>60</v>
      </c>
      <c r="D117" s="137">
        <f>SUM(D118:D119)</f>
        <v>45000</v>
      </c>
      <c r="E117" s="137">
        <f>SUM(E118:E119)</f>
        <v>45000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ht="12.75">
      <c r="A118" s="103">
        <v>32321</v>
      </c>
      <c r="B118" s="105"/>
      <c r="C118" s="104" t="s">
        <v>118</v>
      </c>
      <c r="D118" s="117">
        <v>20000</v>
      </c>
      <c r="E118" s="112">
        <v>20000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 ht="12.75">
      <c r="A119" s="103">
        <v>32322</v>
      </c>
      <c r="B119" s="105"/>
      <c r="C119" s="104" t="s">
        <v>119</v>
      </c>
      <c r="D119" s="117">
        <v>25000</v>
      </c>
      <c r="E119" s="112">
        <v>25000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ht="12.75">
      <c r="A120" s="103">
        <v>3234</v>
      </c>
      <c r="B120" s="105">
        <v>514</v>
      </c>
      <c r="C120" s="104" t="s">
        <v>74</v>
      </c>
      <c r="D120" s="137">
        <f>SUM(D121:D122)</f>
        <v>10000</v>
      </c>
      <c r="E120" s="137">
        <f>SUM(E121:E122)</f>
        <v>10000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103">
        <v>32349</v>
      </c>
      <c r="B121" s="105"/>
      <c r="C121" s="104" t="s">
        <v>120</v>
      </c>
      <c r="D121" s="117">
        <v>10000</v>
      </c>
      <c r="E121" s="112">
        <v>10000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 ht="12.75">
      <c r="A122" s="103">
        <v>3235</v>
      </c>
      <c r="B122" s="105">
        <v>515</v>
      </c>
      <c r="C122" s="104" t="s">
        <v>75</v>
      </c>
      <c r="D122" s="117">
        <v>0</v>
      </c>
      <c r="E122" s="112">
        <v>0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12.75">
      <c r="A123" s="103">
        <v>3236</v>
      </c>
      <c r="B123" s="105">
        <v>516</v>
      </c>
      <c r="C123" s="104" t="s">
        <v>76</v>
      </c>
      <c r="D123" s="137">
        <f>SUM(D124:D125)</f>
        <v>16157</v>
      </c>
      <c r="E123" s="137">
        <f>SUM(E124:E125)</f>
        <v>16157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103">
        <v>32361</v>
      </c>
      <c r="B124" s="105"/>
      <c r="C124" s="104" t="s">
        <v>121</v>
      </c>
      <c r="D124" s="117">
        <v>16157</v>
      </c>
      <c r="E124" s="112">
        <v>16157</v>
      </c>
      <c r="F124" s="112"/>
      <c r="G124" s="112"/>
      <c r="H124" s="112"/>
      <c r="I124" s="112"/>
      <c r="J124" s="112"/>
      <c r="K124" s="112"/>
      <c r="L124" s="112"/>
      <c r="M124" s="112"/>
    </row>
    <row r="125" spans="1:13" ht="12.75">
      <c r="A125" s="103">
        <v>3237</v>
      </c>
      <c r="B125" s="105">
        <v>517</v>
      </c>
      <c r="C125" s="104" t="s">
        <v>61</v>
      </c>
      <c r="D125" s="117">
        <v>0</v>
      </c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03">
        <v>3239</v>
      </c>
      <c r="B126" s="105">
        <v>518</v>
      </c>
      <c r="C126" s="104" t="s">
        <v>78</v>
      </c>
      <c r="D126" s="117">
        <v>0</v>
      </c>
      <c r="E126" s="112">
        <v>0</v>
      </c>
      <c r="F126" s="112"/>
      <c r="G126" s="112"/>
      <c r="H126" s="112"/>
      <c r="I126" s="112"/>
      <c r="J126" s="112"/>
      <c r="K126" s="112"/>
      <c r="L126" s="112"/>
      <c r="M126" s="112"/>
    </row>
    <row r="127" spans="1:13" ht="12.75">
      <c r="A127" s="103">
        <v>329</v>
      </c>
      <c r="B127" s="101"/>
      <c r="C127" s="104" t="s">
        <v>34</v>
      </c>
      <c r="D127" s="117">
        <f>SUM(D128:D128)</f>
        <v>0</v>
      </c>
      <c r="E127" s="112">
        <v>0</v>
      </c>
      <c r="F127" s="112"/>
      <c r="G127" s="112"/>
      <c r="H127" s="112"/>
      <c r="I127" s="112"/>
      <c r="J127" s="112"/>
      <c r="K127" s="112"/>
      <c r="L127" s="112"/>
      <c r="M127" s="112"/>
    </row>
    <row r="128" spans="1:13" ht="12.75">
      <c r="A128" s="103">
        <v>3292</v>
      </c>
      <c r="B128" s="105">
        <v>519</v>
      </c>
      <c r="C128" s="104" t="s">
        <v>80</v>
      </c>
      <c r="D128" s="117">
        <v>0</v>
      </c>
      <c r="E128" s="112">
        <v>0</v>
      </c>
      <c r="F128" s="112"/>
      <c r="G128" s="112"/>
      <c r="H128" s="112"/>
      <c r="I128" s="112"/>
      <c r="J128" s="112"/>
      <c r="K128" s="112"/>
      <c r="L128" s="112"/>
      <c r="M128" s="112"/>
    </row>
    <row r="129" spans="1:13" ht="12.75">
      <c r="A129" s="103"/>
      <c r="B129" s="101"/>
      <c r="C129" s="104"/>
      <c r="D129" s="109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1:13" ht="25.5">
      <c r="A130" s="98" t="s">
        <v>94</v>
      </c>
      <c r="B130" s="129"/>
      <c r="C130" s="99" t="s">
        <v>95</v>
      </c>
      <c r="D130" s="119"/>
      <c r="E130" s="119"/>
      <c r="F130" s="110"/>
      <c r="G130" s="110"/>
      <c r="H130" s="110"/>
      <c r="I130" s="110"/>
      <c r="J130" s="110"/>
      <c r="K130" s="110"/>
      <c r="L130" s="110"/>
      <c r="M130" s="110"/>
    </row>
    <row r="131" spans="1:13" ht="25.5">
      <c r="A131" s="100" t="s">
        <v>96</v>
      </c>
      <c r="B131" s="100"/>
      <c r="C131" s="108" t="s">
        <v>97</v>
      </c>
      <c r="D131" s="118"/>
      <c r="E131" s="118"/>
      <c r="F131" s="114"/>
      <c r="G131" s="114"/>
      <c r="H131" s="114"/>
      <c r="I131" s="114"/>
      <c r="J131" s="114"/>
      <c r="K131" s="114"/>
      <c r="L131" s="114"/>
      <c r="M131" s="114"/>
    </row>
    <row r="132" spans="1:13" ht="12.75">
      <c r="A132" s="103">
        <v>3</v>
      </c>
      <c r="B132" s="138"/>
      <c r="C132" s="104" t="s">
        <v>59</v>
      </c>
      <c r="D132" s="117"/>
      <c r="E132" s="117"/>
      <c r="F132" s="112"/>
      <c r="G132" s="112"/>
      <c r="H132" s="112"/>
      <c r="I132" s="112"/>
      <c r="J132" s="112"/>
      <c r="K132" s="112"/>
      <c r="L132" s="112"/>
      <c r="M132" s="112"/>
    </row>
    <row r="133" spans="1:13" ht="12.75">
      <c r="A133" s="103">
        <v>31</v>
      </c>
      <c r="B133" s="101"/>
      <c r="C133" s="104" t="s">
        <v>26</v>
      </c>
      <c r="D133" s="137"/>
      <c r="E133" s="137"/>
      <c r="F133" s="112"/>
      <c r="G133" s="112"/>
      <c r="H133" s="112"/>
      <c r="I133" s="112"/>
      <c r="J133" s="112"/>
      <c r="K133" s="112"/>
      <c r="L133" s="112"/>
      <c r="M133" s="112"/>
    </row>
    <row r="134" spans="1:13" ht="12.75">
      <c r="A134" s="103">
        <v>311</v>
      </c>
      <c r="B134" s="101"/>
      <c r="C134" s="104" t="s">
        <v>27</v>
      </c>
      <c r="D134" s="117"/>
      <c r="E134" s="117"/>
      <c r="F134" s="112"/>
      <c r="G134" s="112"/>
      <c r="H134" s="112"/>
      <c r="I134" s="112"/>
      <c r="J134" s="112"/>
      <c r="K134" s="112"/>
      <c r="L134" s="112"/>
      <c r="M134" s="112"/>
    </row>
    <row r="135" spans="1:13" ht="12.75">
      <c r="A135" s="103">
        <v>3111</v>
      </c>
      <c r="B135" s="105">
        <v>520</v>
      </c>
      <c r="C135" s="104" t="s">
        <v>98</v>
      </c>
      <c r="D135" s="137"/>
      <c r="E135" s="117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03">
        <v>3114</v>
      </c>
      <c r="B136" s="105"/>
      <c r="C136" s="104" t="s">
        <v>156</v>
      </c>
      <c r="D136" s="137"/>
      <c r="E136" s="117"/>
      <c r="F136" s="112"/>
      <c r="G136" s="112"/>
      <c r="H136" s="112"/>
      <c r="I136" s="112"/>
      <c r="J136" s="112"/>
      <c r="K136" s="112"/>
      <c r="L136" s="112"/>
      <c r="M136" s="112"/>
    </row>
    <row r="137" spans="1:13" ht="12.75">
      <c r="A137" s="103">
        <v>312</v>
      </c>
      <c r="B137" s="101"/>
      <c r="C137" s="104" t="s">
        <v>28</v>
      </c>
      <c r="D137" s="137"/>
      <c r="E137" s="137"/>
      <c r="F137" s="112"/>
      <c r="G137" s="112"/>
      <c r="H137" s="112"/>
      <c r="I137" s="112"/>
      <c r="J137" s="112"/>
      <c r="K137" s="112"/>
      <c r="L137" s="112"/>
      <c r="M137" s="112"/>
    </row>
    <row r="138" spans="1:13" ht="12.75">
      <c r="A138" s="103">
        <v>3121</v>
      </c>
      <c r="B138" s="105">
        <v>521</v>
      </c>
      <c r="C138" s="104" t="s">
        <v>28</v>
      </c>
      <c r="D138" s="137"/>
      <c r="E138" s="117"/>
      <c r="F138" s="112"/>
      <c r="G138" s="112"/>
      <c r="H138" s="112"/>
      <c r="I138" s="112"/>
      <c r="J138" s="112"/>
      <c r="K138" s="112"/>
      <c r="L138" s="112"/>
      <c r="M138" s="112"/>
    </row>
    <row r="139" spans="1:13" ht="12.75">
      <c r="A139" s="103">
        <v>313</v>
      </c>
      <c r="B139" s="101"/>
      <c r="C139" s="104" t="s">
        <v>29</v>
      </c>
      <c r="D139" s="137"/>
      <c r="E139" s="117"/>
      <c r="F139" s="112"/>
      <c r="G139" s="112"/>
      <c r="H139" s="112"/>
      <c r="I139" s="112"/>
      <c r="J139" s="112"/>
      <c r="K139" s="112"/>
      <c r="L139" s="112"/>
      <c r="M139" s="112"/>
    </row>
    <row r="140" spans="1:13" ht="25.5">
      <c r="A140" s="103">
        <v>3132</v>
      </c>
      <c r="B140" s="105">
        <v>522</v>
      </c>
      <c r="C140" s="104" t="s">
        <v>99</v>
      </c>
      <c r="D140" s="117"/>
      <c r="E140" s="117"/>
      <c r="F140" s="112"/>
      <c r="G140" s="112"/>
      <c r="H140" s="112"/>
      <c r="I140" s="112"/>
      <c r="J140" s="112"/>
      <c r="K140" s="112"/>
      <c r="L140" s="112"/>
      <c r="M140" s="112"/>
    </row>
    <row r="141" spans="1:13" ht="25.5">
      <c r="A141" s="103">
        <v>3133</v>
      </c>
      <c r="B141" s="105">
        <v>523</v>
      </c>
      <c r="C141" s="104" t="s">
        <v>100</v>
      </c>
      <c r="D141" s="137"/>
      <c r="E141" s="137"/>
      <c r="F141" s="112"/>
      <c r="G141" s="112"/>
      <c r="H141" s="112"/>
      <c r="I141" s="112"/>
      <c r="J141" s="112"/>
      <c r="K141" s="112"/>
      <c r="L141" s="112"/>
      <c r="M141" s="112"/>
    </row>
    <row r="142" spans="1:13" ht="12.75">
      <c r="A142" s="103">
        <v>32</v>
      </c>
      <c r="B142" s="101"/>
      <c r="C142" s="104" t="s">
        <v>30</v>
      </c>
      <c r="D142" s="137"/>
      <c r="E142" s="117"/>
      <c r="F142" s="112"/>
      <c r="G142" s="112"/>
      <c r="H142" s="112"/>
      <c r="I142" s="112"/>
      <c r="J142" s="112"/>
      <c r="K142" s="112"/>
      <c r="L142" s="112"/>
      <c r="M142" s="112"/>
    </row>
    <row r="143" spans="1:13" ht="12.75">
      <c r="A143" s="103">
        <v>321</v>
      </c>
      <c r="B143" s="101"/>
      <c r="C143" s="104" t="s">
        <v>31</v>
      </c>
      <c r="D143" s="137"/>
      <c r="E143" s="137"/>
      <c r="F143" s="112"/>
      <c r="G143" s="112"/>
      <c r="H143" s="112"/>
      <c r="I143" s="112"/>
      <c r="J143" s="112"/>
      <c r="K143" s="112"/>
      <c r="L143" s="112"/>
      <c r="M143" s="112"/>
    </row>
    <row r="144" spans="1:13" ht="12.75">
      <c r="A144" s="103">
        <v>3211</v>
      </c>
      <c r="B144" s="105">
        <v>523</v>
      </c>
      <c r="C144" s="104" t="s">
        <v>64</v>
      </c>
      <c r="D144" s="137"/>
      <c r="E144" s="137"/>
      <c r="F144" s="112"/>
      <c r="G144" s="112"/>
      <c r="H144" s="112"/>
      <c r="I144" s="112"/>
      <c r="J144" s="112"/>
      <c r="K144" s="112"/>
      <c r="L144" s="112"/>
      <c r="M144" s="112"/>
    </row>
    <row r="145" spans="1:13" s="10" customFormat="1" ht="12.75" customHeight="1">
      <c r="A145" s="103">
        <v>3214</v>
      </c>
      <c r="B145" s="105"/>
      <c r="C145" s="104" t="s">
        <v>179</v>
      </c>
      <c r="D145" s="137"/>
      <c r="E145" s="137"/>
      <c r="F145" s="112"/>
      <c r="G145" s="112"/>
      <c r="H145" s="112"/>
      <c r="I145" s="112"/>
      <c r="J145" s="112"/>
      <c r="K145" s="112"/>
      <c r="L145" s="112"/>
      <c r="M145" s="112"/>
    </row>
    <row r="146" spans="1:13" ht="25.5">
      <c r="A146" s="103">
        <v>3212</v>
      </c>
      <c r="B146" s="105">
        <v>524</v>
      </c>
      <c r="C146" s="104" t="s">
        <v>177</v>
      </c>
      <c r="D146" s="137"/>
      <c r="E146" s="117"/>
      <c r="F146" s="112"/>
      <c r="G146" s="112"/>
      <c r="H146" s="112"/>
      <c r="I146" s="112"/>
      <c r="J146" s="112"/>
      <c r="K146" s="112"/>
      <c r="L146" s="112"/>
      <c r="M146" s="112"/>
    </row>
    <row r="147" spans="1:13" ht="12.75">
      <c r="A147" s="103">
        <v>322</v>
      </c>
      <c r="B147" s="101"/>
      <c r="C147" s="104" t="s">
        <v>32</v>
      </c>
      <c r="D147" s="117"/>
      <c r="E147" s="117"/>
      <c r="F147" s="112"/>
      <c r="G147" s="112"/>
      <c r="H147" s="112"/>
      <c r="I147" s="112"/>
      <c r="J147" s="112"/>
      <c r="K147" s="112"/>
      <c r="L147" s="112"/>
      <c r="M147" s="112"/>
    </row>
    <row r="148" spans="1:13" ht="12.75">
      <c r="A148" s="103">
        <v>3221</v>
      </c>
      <c r="B148" s="105">
        <v>525</v>
      </c>
      <c r="C148" s="104" t="s">
        <v>67</v>
      </c>
      <c r="D148" s="137"/>
      <c r="E148" s="137"/>
      <c r="F148" s="112"/>
      <c r="G148" s="112"/>
      <c r="H148" s="112"/>
      <c r="I148" s="112"/>
      <c r="J148" s="112"/>
      <c r="K148" s="112"/>
      <c r="L148" s="112"/>
      <c r="M148" s="112"/>
    </row>
    <row r="149" spans="1:13" ht="12.75">
      <c r="A149" s="103">
        <v>3222</v>
      </c>
      <c r="B149" s="105">
        <v>526</v>
      </c>
      <c r="C149" s="104" t="s">
        <v>91</v>
      </c>
      <c r="D149" s="137"/>
      <c r="E149" s="137"/>
      <c r="F149" s="112"/>
      <c r="G149" s="112"/>
      <c r="H149" s="112"/>
      <c r="I149" s="112"/>
      <c r="J149" s="112"/>
      <c r="K149" s="112"/>
      <c r="L149" s="112"/>
      <c r="M149" s="112"/>
    </row>
    <row r="150" spans="1:13" s="10" customFormat="1" ht="12.75">
      <c r="A150" s="103">
        <v>3224</v>
      </c>
      <c r="B150" s="105"/>
      <c r="C150" s="104" t="s">
        <v>178</v>
      </c>
      <c r="D150" s="137"/>
      <c r="E150" s="137"/>
      <c r="F150" s="112"/>
      <c r="G150" s="112"/>
      <c r="H150" s="112"/>
      <c r="I150" s="112"/>
      <c r="J150" s="112"/>
      <c r="K150" s="112"/>
      <c r="L150" s="112"/>
      <c r="M150" s="112"/>
    </row>
    <row r="151" spans="1:13" ht="12.75">
      <c r="A151" s="103">
        <v>3225</v>
      </c>
      <c r="B151" s="105"/>
      <c r="C151" s="104" t="s">
        <v>131</v>
      </c>
      <c r="D151" s="137"/>
      <c r="E151" s="137"/>
      <c r="F151" s="112"/>
      <c r="G151" s="112"/>
      <c r="H151" s="112"/>
      <c r="I151" s="112"/>
      <c r="J151" s="112"/>
      <c r="K151" s="112"/>
      <c r="L151" s="112"/>
      <c r="M151" s="112"/>
    </row>
    <row r="152" spans="1:13" ht="12.75">
      <c r="A152" s="103">
        <v>323</v>
      </c>
      <c r="B152" s="105"/>
      <c r="C152" s="104" t="s">
        <v>33</v>
      </c>
      <c r="D152" s="117"/>
      <c r="E152" s="117"/>
      <c r="F152" s="112"/>
      <c r="G152" s="112"/>
      <c r="H152" s="112"/>
      <c r="I152" s="112"/>
      <c r="J152" s="112"/>
      <c r="K152" s="112"/>
      <c r="L152" s="112"/>
      <c r="M152" s="112"/>
    </row>
    <row r="153" spans="1:13" ht="12.75">
      <c r="A153" s="103">
        <v>3231</v>
      </c>
      <c r="B153" s="105">
        <v>527</v>
      </c>
      <c r="C153" s="104" t="s">
        <v>72</v>
      </c>
      <c r="D153" s="117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1:13" ht="12.75">
      <c r="A154" s="103">
        <v>3234</v>
      </c>
      <c r="B154" s="105"/>
      <c r="C154" s="104" t="s">
        <v>74</v>
      </c>
      <c r="D154" s="137"/>
      <c r="E154" s="137"/>
      <c r="F154" s="112"/>
      <c r="G154" s="112"/>
      <c r="H154" s="112"/>
      <c r="I154" s="112"/>
      <c r="J154" s="112"/>
      <c r="K154" s="112"/>
      <c r="L154" s="112"/>
      <c r="M154" s="112"/>
    </row>
    <row r="155" spans="1:13" ht="12.75">
      <c r="A155" s="103">
        <v>3237</v>
      </c>
      <c r="B155" s="105">
        <v>528</v>
      </c>
      <c r="C155" s="104" t="s">
        <v>61</v>
      </c>
      <c r="D155" s="117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1:13" ht="12.75">
      <c r="A156" s="103">
        <v>3239</v>
      </c>
      <c r="B156" s="105">
        <v>529</v>
      </c>
      <c r="C156" s="104" t="s">
        <v>78</v>
      </c>
      <c r="D156" s="137"/>
      <c r="E156" s="137"/>
      <c r="F156" s="112"/>
      <c r="G156" s="112"/>
      <c r="H156" s="112"/>
      <c r="I156" s="112"/>
      <c r="J156" s="112"/>
      <c r="K156" s="112"/>
      <c r="L156" s="112"/>
      <c r="M156" s="112"/>
    </row>
    <row r="157" spans="1:13" ht="25.5">
      <c r="A157" s="103">
        <v>324</v>
      </c>
      <c r="B157" s="105"/>
      <c r="C157" s="104" t="s">
        <v>79</v>
      </c>
      <c r="D157" s="117"/>
      <c r="E157" s="117"/>
      <c r="F157" s="112"/>
      <c r="G157" s="112"/>
      <c r="H157" s="112"/>
      <c r="I157" s="112"/>
      <c r="J157" s="112"/>
      <c r="K157" s="112"/>
      <c r="L157" s="112"/>
      <c r="M157" s="112"/>
    </row>
    <row r="158" spans="1:13" ht="25.5">
      <c r="A158" s="103">
        <v>3241</v>
      </c>
      <c r="B158" s="105">
        <v>530</v>
      </c>
      <c r="C158" s="104" t="s">
        <v>79</v>
      </c>
      <c r="D158" s="117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1:13" ht="12.75">
      <c r="A159" s="103">
        <v>329</v>
      </c>
      <c r="B159" s="101"/>
      <c r="C159" s="104" t="s">
        <v>34</v>
      </c>
      <c r="D159" s="137"/>
      <c r="E159" s="137"/>
      <c r="F159" s="112"/>
      <c r="G159" s="112"/>
      <c r="H159" s="112"/>
      <c r="I159" s="112"/>
      <c r="J159" s="112"/>
      <c r="K159" s="112"/>
      <c r="L159" s="112"/>
      <c r="M159" s="112"/>
    </row>
    <row r="160" spans="1:13" ht="12.75">
      <c r="A160" s="103">
        <v>3293</v>
      </c>
      <c r="B160" s="105">
        <v>531</v>
      </c>
      <c r="C160" s="104" t="s">
        <v>81</v>
      </c>
      <c r="D160" s="117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1:13" ht="12.75">
      <c r="A161" s="103">
        <v>3299</v>
      </c>
      <c r="B161" s="105">
        <v>532</v>
      </c>
      <c r="C161" s="104" t="s">
        <v>34</v>
      </c>
      <c r="D161" s="137"/>
      <c r="E161" s="117"/>
      <c r="F161" s="112"/>
      <c r="G161" s="112"/>
      <c r="H161" s="112"/>
      <c r="I161" s="112"/>
      <c r="J161" s="112"/>
      <c r="K161" s="112"/>
      <c r="L161" s="112"/>
      <c r="M161" s="112"/>
    </row>
    <row r="162" spans="1:13" ht="12.75">
      <c r="A162" s="103">
        <v>34</v>
      </c>
      <c r="B162" s="101"/>
      <c r="C162" s="104" t="s">
        <v>84</v>
      </c>
      <c r="D162" s="137"/>
      <c r="E162" s="117"/>
      <c r="F162" s="112"/>
      <c r="G162" s="112"/>
      <c r="H162" s="112"/>
      <c r="I162" s="112"/>
      <c r="J162" s="112"/>
      <c r="K162" s="112"/>
      <c r="L162" s="112"/>
      <c r="M162" s="112"/>
    </row>
    <row r="163" spans="1:13" ht="12.75">
      <c r="A163" s="103">
        <v>343</v>
      </c>
      <c r="B163" s="101"/>
      <c r="C163" s="104" t="s">
        <v>35</v>
      </c>
      <c r="D163" s="117"/>
      <c r="E163" s="117"/>
      <c r="F163" s="112"/>
      <c r="G163" s="112"/>
      <c r="H163" s="112"/>
      <c r="I163" s="112"/>
      <c r="J163" s="112"/>
      <c r="K163" s="112"/>
      <c r="L163" s="112"/>
      <c r="M163" s="112"/>
    </row>
    <row r="164" spans="1:13" ht="12.75">
      <c r="A164" s="103">
        <v>3431</v>
      </c>
      <c r="B164" s="105">
        <v>533</v>
      </c>
      <c r="C164" s="104" t="s">
        <v>175</v>
      </c>
      <c r="D164" s="137"/>
      <c r="E164" s="137"/>
      <c r="F164" s="112"/>
      <c r="G164" s="112"/>
      <c r="H164" s="112"/>
      <c r="I164" s="112"/>
      <c r="J164" s="112"/>
      <c r="K164" s="112"/>
      <c r="L164" s="112"/>
      <c r="M164" s="112"/>
    </row>
    <row r="165" spans="1:13" ht="12.75">
      <c r="A165" s="103">
        <v>38</v>
      </c>
      <c r="B165" s="101"/>
      <c r="C165" s="104" t="s">
        <v>92</v>
      </c>
      <c r="D165" s="117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1:13" ht="12.75">
      <c r="A166" s="103">
        <v>381</v>
      </c>
      <c r="B166" s="101"/>
      <c r="C166" s="104" t="s">
        <v>93</v>
      </c>
      <c r="D166" s="117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1:13" ht="12.75">
      <c r="A167" s="103">
        <v>3811</v>
      </c>
      <c r="B167" s="105">
        <v>942</v>
      </c>
      <c r="C167" s="104" t="s">
        <v>36</v>
      </c>
      <c r="D167" s="117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1:13" ht="12.75">
      <c r="A168" s="103"/>
      <c r="B168" s="101"/>
      <c r="C168" s="104"/>
      <c r="D168" s="117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1:13" ht="25.5">
      <c r="A169" s="100" t="s">
        <v>101</v>
      </c>
      <c r="B169" s="100"/>
      <c r="C169" s="108" t="s">
        <v>102</v>
      </c>
      <c r="D169" s="116">
        <f>SUM(D170)</f>
        <v>0</v>
      </c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1:13" ht="12.75">
      <c r="A170" s="103">
        <v>3</v>
      </c>
      <c r="B170" s="101"/>
      <c r="C170" s="104" t="s">
        <v>59</v>
      </c>
      <c r="D170" s="117">
        <f>SUM(D171,D181)</f>
        <v>0</v>
      </c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1:13" ht="12.75">
      <c r="A171" s="103">
        <v>32</v>
      </c>
      <c r="B171" s="101"/>
      <c r="C171" s="104" t="s">
        <v>30</v>
      </c>
      <c r="D171" s="117">
        <f>SUM(D172,D174,D176,D178)</f>
        <v>0</v>
      </c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1:13" ht="12.75">
      <c r="A172" s="103">
        <v>321</v>
      </c>
      <c r="B172" s="101"/>
      <c r="C172" s="104" t="s">
        <v>31</v>
      </c>
      <c r="D172" s="117">
        <f>SUM(D173)</f>
        <v>0</v>
      </c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 ht="12.75">
      <c r="A173" s="103">
        <v>3211</v>
      </c>
      <c r="B173" s="105">
        <v>534</v>
      </c>
      <c r="C173" s="104" t="s">
        <v>64</v>
      </c>
      <c r="D173" s="117">
        <v>0</v>
      </c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103">
        <v>322</v>
      </c>
      <c r="B174" s="101"/>
      <c r="C174" s="104" t="s">
        <v>32</v>
      </c>
      <c r="D174" s="117">
        <f>SUM(D175)</f>
        <v>0</v>
      </c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1:13" ht="12.75">
      <c r="A175" s="103">
        <v>3221</v>
      </c>
      <c r="B175" s="105">
        <v>535</v>
      </c>
      <c r="C175" s="104" t="s">
        <v>67</v>
      </c>
      <c r="D175" s="117">
        <v>0</v>
      </c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12.75">
      <c r="A176" s="103">
        <v>323</v>
      </c>
      <c r="B176" s="101"/>
      <c r="C176" s="104" t="s">
        <v>33</v>
      </c>
      <c r="D176" s="117">
        <f>SUM(D177)</f>
        <v>0</v>
      </c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103">
        <v>3231</v>
      </c>
      <c r="B177" s="105">
        <v>536</v>
      </c>
      <c r="C177" s="104" t="s">
        <v>72</v>
      </c>
      <c r="D177" s="117">
        <v>0</v>
      </c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1:13" ht="12.75">
      <c r="A178" s="103">
        <v>329</v>
      </c>
      <c r="B178" s="101"/>
      <c r="C178" s="104" t="s">
        <v>34</v>
      </c>
      <c r="D178" s="117">
        <f>SUM(D179:D180)</f>
        <v>0</v>
      </c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1:13" ht="12.75">
      <c r="A179" s="103">
        <v>3293</v>
      </c>
      <c r="B179" s="105">
        <v>537</v>
      </c>
      <c r="C179" s="104" t="s">
        <v>81</v>
      </c>
      <c r="D179" s="117">
        <v>0</v>
      </c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1:13" ht="12.75">
      <c r="A180" s="103">
        <v>3299</v>
      </c>
      <c r="B180" s="105">
        <v>538</v>
      </c>
      <c r="C180" s="104" t="s">
        <v>34</v>
      </c>
      <c r="D180" s="117">
        <v>0</v>
      </c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1:13" ht="12.75">
      <c r="A181" s="103">
        <v>38</v>
      </c>
      <c r="B181" s="101"/>
      <c r="C181" s="104" t="s">
        <v>92</v>
      </c>
      <c r="D181" s="117">
        <f>SUM(D182)</f>
        <v>0</v>
      </c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3" ht="12.75">
      <c r="A182" s="103">
        <v>381</v>
      </c>
      <c r="B182" s="101"/>
      <c r="C182" s="104" t="s">
        <v>93</v>
      </c>
      <c r="D182" s="117">
        <f>SUM(D183)</f>
        <v>0</v>
      </c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 ht="12.75">
      <c r="A183" s="103">
        <v>3811</v>
      </c>
      <c r="B183" s="105">
        <v>943</v>
      </c>
      <c r="C183" s="104" t="s">
        <v>36</v>
      </c>
      <c r="D183" s="117">
        <v>0</v>
      </c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2.75">
      <c r="A184" s="103"/>
      <c r="B184" s="101"/>
      <c r="C184" s="104"/>
      <c r="D184" s="117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1:13" ht="25.5">
      <c r="A185" s="100" t="s">
        <v>103</v>
      </c>
      <c r="B185" s="100"/>
      <c r="C185" s="108" t="s">
        <v>104</v>
      </c>
      <c r="D185" s="116">
        <f>SUM(D186)</f>
        <v>0</v>
      </c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1:13" ht="12.75">
      <c r="A186" s="103">
        <v>3</v>
      </c>
      <c r="B186" s="101"/>
      <c r="C186" s="104" t="s">
        <v>59</v>
      </c>
      <c r="D186" s="117">
        <f>SUM(D187)</f>
        <v>0</v>
      </c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1:13" ht="12.75">
      <c r="A187" s="103">
        <v>32</v>
      </c>
      <c r="B187" s="101"/>
      <c r="C187" s="104" t="s">
        <v>30</v>
      </c>
      <c r="D187" s="117">
        <f>SUM(D188,D190,D192,D196)</f>
        <v>0</v>
      </c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1:13" ht="12.75">
      <c r="A188" s="103">
        <v>321</v>
      </c>
      <c r="B188" s="101"/>
      <c r="C188" s="104" t="s">
        <v>31</v>
      </c>
      <c r="D188" s="117">
        <f>SUM(D189)</f>
        <v>0</v>
      </c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1:13" ht="12.75">
      <c r="A189" s="103">
        <v>3211</v>
      </c>
      <c r="B189" s="105">
        <v>539</v>
      </c>
      <c r="C189" s="104" t="s">
        <v>64</v>
      </c>
      <c r="D189" s="117">
        <v>0</v>
      </c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1:13" ht="12.75">
      <c r="A190" s="103">
        <v>322</v>
      </c>
      <c r="B190" s="101"/>
      <c r="C190" s="104" t="s">
        <v>32</v>
      </c>
      <c r="D190" s="117">
        <f>SUM(D191)</f>
        <v>0</v>
      </c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1:13" ht="12.75">
      <c r="A191" s="103">
        <v>3221</v>
      </c>
      <c r="B191" s="105">
        <v>540</v>
      </c>
      <c r="C191" s="104" t="s">
        <v>67</v>
      </c>
      <c r="D191" s="117">
        <v>0</v>
      </c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1:13" ht="12.75">
      <c r="A192" s="103">
        <v>323</v>
      </c>
      <c r="B192" s="101"/>
      <c r="C192" s="104" t="s">
        <v>33</v>
      </c>
      <c r="D192" s="117">
        <f>SUM(D193:D195)</f>
        <v>0</v>
      </c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1:13" ht="12.75">
      <c r="A193" s="103">
        <v>3231</v>
      </c>
      <c r="B193" s="105">
        <v>541</v>
      </c>
      <c r="C193" s="104" t="s">
        <v>72</v>
      </c>
      <c r="D193" s="117">
        <v>0</v>
      </c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1:13" ht="12.75">
      <c r="A194" s="103">
        <v>3237</v>
      </c>
      <c r="B194" s="105">
        <v>542</v>
      </c>
      <c r="C194" s="104" t="s">
        <v>61</v>
      </c>
      <c r="D194" s="117">
        <v>0</v>
      </c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1:13" ht="12.75">
      <c r="A195" s="103">
        <v>3239</v>
      </c>
      <c r="B195" s="105">
        <v>543</v>
      </c>
      <c r="C195" s="104" t="s">
        <v>78</v>
      </c>
      <c r="D195" s="117">
        <v>0</v>
      </c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1:13" ht="12.75">
      <c r="A196" s="103">
        <v>329</v>
      </c>
      <c r="B196" s="101"/>
      <c r="C196" s="104" t="s">
        <v>34</v>
      </c>
      <c r="D196" s="117">
        <f>SUM(D197:D198)</f>
        <v>0</v>
      </c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1:13" ht="12.75">
      <c r="A197" s="103">
        <v>3293</v>
      </c>
      <c r="B197" s="105">
        <v>544</v>
      </c>
      <c r="C197" s="104" t="s">
        <v>81</v>
      </c>
      <c r="D197" s="117">
        <v>0</v>
      </c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1:13" ht="12.75">
      <c r="A198" s="103">
        <v>3299</v>
      </c>
      <c r="B198" s="105">
        <v>545</v>
      </c>
      <c r="C198" s="104" t="s">
        <v>34</v>
      </c>
      <c r="D198" s="117">
        <v>0</v>
      </c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1:13" ht="12.75">
      <c r="A199" s="103"/>
      <c r="B199" s="101"/>
      <c r="C199" s="104"/>
      <c r="D199" s="117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1:13" ht="51">
      <c r="A200" s="100" t="s">
        <v>105</v>
      </c>
      <c r="B200" s="100"/>
      <c r="C200" s="108" t="s">
        <v>106</v>
      </c>
      <c r="D200" s="116">
        <f>SUM(D201)</f>
        <v>1288</v>
      </c>
      <c r="E200" s="139">
        <v>1288</v>
      </c>
      <c r="F200" s="114"/>
      <c r="G200" s="114"/>
      <c r="H200" s="114"/>
      <c r="I200" s="114"/>
      <c r="J200" s="114"/>
      <c r="K200" s="114"/>
      <c r="L200" s="146">
        <v>1288</v>
      </c>
      <c r="M200" s="146">
        <v>1288</v>
      </c>
    </row>
    <row r="201" spans="1:13" ht="12.75">
      <c r="A201" s="103">
        <v>4</v>
      </c>
      <c r="B201" s="101"/>
      <c r="C201" s="104" t="s">
        <v>38</v>
      </c>
      <c r="D201" s="117">
        <f>SUM(D202)</f>
        <v>1288</v>
      </c>
      <c r="E201" s="112">
        <v>1288</v>
      </c>
      <c r="F201" s="112"/>
      <c r="G201" s="112"/>
      <c r="H201" s="112"/>
      <c r="I201" s="112"/>
      <c r="J201" s="112"/>
      <c r="K201" s="112"/>
      <c r="L201" s="112"/>
      <c r="M201" s="112"/>
    </row>
    <row r="202" spans="1:13" ht="25.5">
      <c r="A202" s="103">
        <v>42</v>
      </c>
      <c r="B202" s="101"/>
      <c r="C202" s="104" t="s">
        <v>51</v>
      </c>
      <c r="D202" s="117">
        <f>SUM(D203)</f>
        <v>1288</v>
      </c>
      <c r="E202" s="142">
        <v>1288</v>
      </c>
      <c r="F202" s="112"/>
      <c r="G202" s="112"/>
      <c r="H202" s="112"/>
      <c r="I202" s="112"/>
      <c r="J202" s="112"/>
      <c r="K202" s="112"/>
      <c r="L202" s="112"/>
      <c r="M202" s="112"/>
    </row>
    <row r="203" spans="1:13" ht="25.5">
      <c r="A203" s="103">
        <v>424</v>
      </c>
      <c r="B203" s="101"/>
      <c r="C203" s="104" t="s">
        <v>39</v>
      </c>
      <c r="D203" s="117">
        <f>SUM(D204)</f>
        <v>1288</v>
      </c>
      <c r="E203" s="142">
        <v>1288</v>
      </c>
      <c r="F203" s="112"/>
      <c r="G203" s="112"/>
      <c r="H203" s="112"/>
      <c r="I203" s="112"/>
      <c r="J203" s="112"/>
      <c r="K203" s="112"/>
      <c r="L203" s="112"/>
      <c r="M203" s="112"/>
    </row>
    <row r="204" spans="1:13" ht="12.75">
      <c r="A204" s="103">
        <v>4241</v>
      </c>
      <c r="B204" s="105">
        <v>546</v>
      </c>
      <c r="C204" s="104" t="s">
        <v>107</v>
      </c>
      <c r="D204" s="117">
        <v>1288</v>
      </c>
      <c r="E204" s="112">
        <v>1288</v>
      </c>
      <c r="F204" s="112"/>
      <c r="G204" s="112"/>
      <c r="H204" s="112"/>
      <c r="I204" s="112"/>
      <c r="J204" s="112"/>
      <c r="K204" s="112"/>
      <c r="L204" s="112"/>
      <c r="M204" s="112"/>
    </row>
    <row r="205" spans="1:13" ht="12.75">
      <c r="A205" s="103"/>
      <c r="B205" s="101"/>
      <c r="C205" s="104"/>
      <c r="D205" s="109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1:13" ht="12.75">
      <c r="A206" s="100" t="s">
        <v>108</v>
      </c>
      <c r="B206" s="100"/>
      <c r="C206" s="108" t="s">
        <v>109</v>
      </c>
      <c r="D206" s="116">
        <f>SUM(D207)</f>
        <v>0</v>
      </c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1:13" ht="12.75">
      <c r="A207" s="103">
        <v>3</v>
      </c>
      <c r="B207" s="101"/>
      <c r="C207" s="104" t="s">
        <v>59</v>
      </c>
      <c r="D207" s="117">
        <f>SUM(D208)</f>
        <v>0</v>
      </c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1:13" ht="12.75">
      <c r="A208" s="103">
        <v>32</v>
      </c>
      <c r="B208" s="101"/>
      <c r="C208" s="104" t="s">
        <v>30</v>
      </c>
      <c r="D208" s="117">
        <f>SUM(D209,D211)</f>
        <v>0</v>
      </c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1:13" ht="12.75">
      <c r="A209" s="103">
        <v>323</v>
      </c>
      <c r="B209" s="101"/>
      <c r="C209" s="104" t="s">
        <v>33</v>
      </c>
      <c r="D209" s="117">
        <f>SUM(D210)</f>
        <v>0</v>
      </c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1:13" ht="12.75">
      <c r="A210" s="103">
        <v>3239</v>
      </c>
      <c r="B210" s="105">
        <v>547</v>
      </c>
      <c r="C210" s="104" t="s">
        <v>78</v>
      </c>
      <c r="D210" s="117">
        <v>0</v>
      </c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1:13" ht="12.75">
      <c r="A211" s="103">
        <v>329</v>
      </c>
      <c r="B211" s="101"/>
      <c r="C211" s="104" t="s">
        <v>34</v>
      </c>
      <c r="D211" s="117">
        <f>SUM(D212)</f>
        <v>0</v>
      </c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1:13" ht="12.75">
      <c r="A212" s="103">
        <v>3299</v>
      </c>
      <c r="B212" s="105">
        <v>944</v>
      </c>
      <c r="C212" s="104" t="s">
        <v>34</v>
      </c>
      <c r="D212" s="117">
        <v>0</v>
      </c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1:13" ht="12.75">
      <c r="A213" s="103"/>
      <c r="B213" s="101"/>
      <c r="C213" s="104"/>
      <c r="D213" s="117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1:13" ht="38.25">
      <c r="A214" s="100" t="s">
        <v>110</v>
      </c>
      <c r="B214" s="100"/>
      <c r="C214" s="108" t="s">
        <v>111</v>
      </c>
      <c r="D214" s="116">
        <f>SUM(D215)</f>
        <v>0</v>
      </c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1:13" ht="12.75">
      <c r="A215" s="103">
        <v>3</v>
      </c>
      <c r="B215" s="101"/>
      <c r="C215" s="104" t="s">
        <v>59</v>
      </c>
      <c r="D215" s="117">
        <f>SUM(D216)</f>
        <v>0</v>
      </c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1:13" ht="12.75">
      <c r="A216" s="103">
        <v>32</v>
      </c>
      <c r="B216" s="101"/>
      <c r="C216" s="104" t="s">
        <v>30</v>
      </c>
      <c r="D216" s="117">
        <f>SUM(D217)</f>
        <v>0</v>
      </c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1:13" ht="12.75">
      <c r="A217" s="103">
        <v>322</v>
      </c>
      <c r="B217" s="101"/>
      <c r="C217" s="104" t="s">
        <v>32</v>
      </c>
      <c r="D217" s="117">
        <f>SUM(D218)</f>
        <v>0</v>
      </c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1:13" ht="12.75">
      <c r="A218" s="103">
        <v>3221</v>
      </c>
      <c r="B218" s="105">
        <v>549</v>
      </c>
      <c r="C218" s="104" t="s">
        <v>67</v>
      </c>
      <c r="D218" s="117">
        <v>0</v>
      </c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1:13" ht="25.5">
      <c r="A219" s="98"/>
      <c r="B219" s="129"/>
      <c r="C219" s="99" t="s">
        <v>95</v>
      </c>
      <c r="D219" s="119">
        <f>SUM(D220,D284,D300,D315,D321,D329)</f>
        <v>6362500</v>
      </c>
      <c r="E219" s="119">
        <f>SUM(E220,E284,E300,E315,E321,E329)</f>
        <v>5855000</v>
      </c>
      <c r="F219" s="110"/>
      <c r="G219" s="110"/>
      <c r="H219" s="110"/>
      <c r="I219" s="110"/>
      <c r="J219" s="110"/>
      <c r="K219" s="110"/>
      <c r="L219" s="145">
        <v>6362500</v>
      </c>
      <c r="M219" s="145">
        <v>6362500</v>
      </c>
    </row>
    <row r="220" spans="1:13" ht="25.5">
      <c r="A220" s="100"/>
      <c r="B220" s="100"/>
      <c r="C220" s="108" t="s">
        <v>180</v>
      </c>
      <c r="D220" s="118">
        <f>SUM(D221)</f>
        <v>6362500</v>
      </c>
      <c r="E220" s="118">
        <f>SUM(E221)</f>
        <v>5855000</v>
      </c>
      <c r="F220" s="114"/>
      <c r="G220" s="139">
        <v>450000</v>
      </c>
      <c r="H220" s="114"/>
      <c r="I220" s="139">
        <v>58000</v>
      </c>
      <c r="J220" s="114"/>
      <c r="K220" s="114"/>
      <c r="L220" s="114"/>
      <c r="M220" s="114"/>
    </row>
    <row r="221" spans="1:13" ht="12.75">
      <c r="A221" s="103">
        <v>3</v>
      </c>
      <c r="B221" s="138"/>
      <c r="C221" s="104" t="s">
        <v>59</v>
      </c>
      <c r="D221" s="117">
        <f>SUM(D222,D242,D276,D280)</f>
        <v>6362500</v>
      </c>
      <c r="E221" s="117">
        <f>E222+E242+E276</f>
        <v>5855000</v>
      </c>
      <c r="F221" s="112"/>
      <c r="G221" s="112"/>
      <c r="H221" s="112"/>
      <c r="I221" s="112"/>
      <c r="J221" s="112"/>
      <c r="K221" s="112"/>
      <c r="L221" s="112"/>
      <c r="M221" s="112"/>
    </row>
    <row r="222" spans="1:13" ht="12.75">
      <c r="A222" s="103">
        <v>31</v>
      </c>
      <c r="B222" s="101"/>
      <c r="C222" s="104" t="s">
        <v>26</v>
      </c>
      <c r="D222" s="137">
        <f>D223+D228+D235</f>
        <v>5605000</v>
      </c>
      <c r="E222" s="137">
        <f>E223+E228+E235</f>
        <v>5605000</v>
      </c>
      <c r="F222" s="112"/>
      <c r="G222" s="112"/>
      <c r="H222" s="112"/>
      <c r="I222" s="112"/>
      <c r="J222" s="112"/>
      <c r="K222" s="112"/>
      <c r="L222" s="140">
        <v>5605000</v>
      </c>
      <c r="M222" s="140">
        <v>5605000</v>
      </c>
    </row>
    <row r="223" spans="1:13" ht="12.75">
      <c r="A223" s="103">
        <v>311</v>
      </c>
      <c r="B223" s="101"/>
      <c r="C223" s="104" t="s">
        <v>27</v>
      </c>
      <c r="D223" s="117">
        <f>D224+D226</f>
        <v>4600000</v>
      </c>
      <c r="E223" s="117">
        <f>E224+E226</f>
        <v>4600000</v>
      </c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103">
        <v>3111</v>
      </c>
      <c r="B224" s="105">
        <v>550</v>
      </c>
      <c r="C224" s="104" t="s">
        <v>98</v>
      </c>
      <c r="D224" s="135">
        <v>4600000</v>
      </c>
      <c r="E224" s="135">
        <v>4600000</v>
      </c>
      <c r="F224" s="112"/>
      <c r="G224" s="112"/>
      <c r="H224" s="112"/>
      <c r="I224" s="112"/>
      <c r="J224" s="112"/>
      <c r="K224" s="112"/>
      <c r="L224" s="112"/>
      <c r="M224" s="112"/>
    </row>
    <row r="225" spans="1:13" ht="12.75">
      <c r="A225" s="103">
        <v>31111</v>
      </c>
      <c r="B225" s="105"/>
      <c r="C225" s="104" t="s">
        <v>155</v>
      </c>
      <c r="D225" s="135">
        <v>4600000</v>
      </c>
      <c r="E225" s="135">
        <v>4600000</v>
      </c>
      <c r="F225" s="112"/>
      <c r="G225" s="112"/>
      <c r="H225" s="112"/>
      <c r="I225" s="112"/>
      <c r="J225" s="112"/>
      <c r="K225" s="112"/>
      <c r="L225" s="112"/>
      <c r="M225" s="112"/>
    </row>
    <row r="226" spans="1:13" ht="12.75">
      <c r="A226" s="103">
        <v>3114</v>
      </c>
      <c r="B226" s="105"/>
      <c r="C226" s="104" t="s">
        <v>156</v>
      </c>
      <c r="D226" s="137">
        <f>SUM(D227:D227)</f>
        <v>0</v>
      </c>
      <c r="E226" s="137">
        <f>SUM(E227:E227)</f>
        <v>0</v>
      </c>
      <c r="F226" s="112"/>
      <c r="G226" s="112"/>
      <c r="H226" s="112"/>
      <c r="I226" s="112"/>
      <c r="J226" s="112"/>
      <c r="K226" s="112"/>
      <c r="L226" s="112"/>
      <c r="M226" s="112"/>
    </row>
    <row r="227" spans="1:13" ht="12.75">
      <c r="A227" s="103">
        <v>31141</v>
      </c>
      <c r="B227" s="105"/>
      <c r="C227" s="104" t="s">
        <v>156</v>
      </c>
      <c r="D227" s="117">
        <v>0</v>
      </c>
      <c r="E227" s="112">
        <v>0</v>
      </c>
      <c r="F227" s="112"/>
      <c r="G227" s="112"/>
      <c r="H227" s="112"/>
      <c r="I227" s="112"/>
      <c r="J227" s="112"/>
      <c r="K227" s="112"/>
      <c r="L227" s="112"/>
      <c r="M227" s="112"/>
    </row>
    <row r="228" spans="1:13" ht="12.75">
      <c r="A228" s="103">
        <v>312</v>
      </c>
      <c r="B228" s="101"/>
      <c r="C228" s="104" t="s">
        <v>28</v>
      </c>
      <c r="D228" s="135">
        <f>D229</f>
        <v>175000</v>
      </c>
      <c r="E228" s="135">
        <f>E229</f>
        <v>175000</v>
      </c>
      <c r="F228" s="112"/>
      <c r="G228" s="112"/>
      <c r="H228" s="112"/>
      <c r="I228" s="112"/>
      <c r="J228" s="112"/>
      <c r="K228" s="112"/>
      <c r="L228" s="112"/>
      <c r="M228" s="112"/>
    </row>
    <row r="229" spans="1:13" ht="12.75">
      <c r="A229" s="103">
        <v>3121</v>
      </c>
      <c r="B229" s="105">
        <v>551</v>
      </c>
      <c r="C229" s="104" t="s">
        <v>28</v>
      </c>
      <c r="D229" s="137">
        <f>SUM(D230:D234)</f>
        <v>175000</v>
      </c>
      <c r="E229" s="137">
        <f>SUM(E230:E234)</f>
        <v>175000</v>
      </c>
      <c r="F229" s="112"/>
      <c r="G229" s="112"/>
      <c r="H229" s="112"/>
      <c r="I229" s="112"/>
      <c r="J229" s="112"/>
      <c r="K229" s="112"/>
      <c r="L229" s="112"/>
      <c r="M229" s="112"/>
    </row>
    <row r="230" spans="1:13" ht="12.75">
      <c r="A230" s="103">
        <v>31212</v>
      </c>
      <c r="B230" s="105"/>
      <c r="C230" s="104" t="s">
        <v>157</v>
      </c>
      <c r="D230" s="117">
        <v>40000</v>
      </c>
      <c r="E230" s="112">
        <v>40000</v>
      </c>
      <c r="F230" s="112"/>
      <c r="G230" s="112"/>
      <c r="H230" s="112"/>
      <c r="I230" s="112"/>
      <c r="J230" s="112"/>
      <c r="K230" s="112"/>
      <c r="L230" s="112"/>
      <c r="M230" s="112"/>
    </row>
    <row r="231" spans="1:13" ht="12.75">
      <c r="A231" s="103">
        <v>31213</v>
      </c>
      <c r="B231" s="105"/>
      <c r="C231" s="104" t="s">
        <v>158</v>
      </c>
      <c r="D231" s="117">
        <v>25000</v>
      </c>
      <c r="E231" s="112">
        <v>25000</v>
      </c>
      <c r="F231" s="112"/>
      <c r="G231" s="112"/>
      <c r="H231" s="112"/>
      <c r="I231" s="112"/>
      <c r="J231" s="112"/>
      <c r="K231" s="112"/>
      <c r="L231" s="112"/>
      <c r="M231" s="112"/>
    </row>
    <row r="232" spans="1:13" ht="12.75">
      <c r="A232" s="103">
        <v>31214</v>
      </c>
      <c r="B232" s="105"/>
      <c r="C232" s="104" t="s">
        <v>159</v>
      </c>
      <c r="D232" s="117">
        <v>20000</v>
      </c>
      <c r="E232" s="112">
        <v>20000</v>
      </c>
      <c r="F232" s="112"/>
      <c r="G232" s="112"/>
      <c r="H232" s="112"/>
      <c r="I232" s="112"/>
      <c r="J232" s="112"/>
      <c r="K232" s="112"/>
      <c r="L232" s="112"/>
      <c r="M232" s="112"/>
    </row>
    <row r="233" spans="1:13" ht="12.75">
      <c r="A233" s="103">
        <v>31215</v>
      </c>
      <c r="B233" s="105"/>
      <c r="C233" s="104" t="s">
        <v>160</v>
      </c>
      <c r="D233" s="117">
        <v>20000</v>
      </c>
      <c r="E233" s="112">
        <v>20000</v>
      </c>
      <c r="F233" s="112"/>
      <c r="G233" s="112"/>
      <c r="H233" s="112"/>
      <c r="I233" s="112"/>
      <c r="J233" s="112"/>
      <c r="K233" s="112"/>
      <c r="L233" s="112"/>
      <c r="M233" s="112"/>
    </row>
    <row r="234" spans="1:13" ht="12.75">
      <c r="A234" s="103">
        <v>31219</v>
      </c>
      <c r="B234" s="105"/>
      <c r="C234" s="104" t="s">
        <v>161</v>
      </c>
      <c r="D234" s="117">
        <v>70000</v>
      </c>
      <c r="E234" s="112">
        <v>70000</v>
      </c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103">
        <v>313</v>
      </c>
      <c r="B235" s="101"/>
      <c r="C235" s="104" t="s">
        <v>29</v>
      </c>
      <c r="D235" s="137">
        <f>D236+D239</f>
        <v>830000</v>
      </c>
      <c r="E235" s="137">
        <f>E236+E239</f>
        <v>830000</v>
      </c>
      <c r="F235" s="112"/>
      <c r="G235" s="112"/>
      <c r="H235" s="112"/>
      <c r="I235" s="112"/>
      <c r="J235" s="112"/>
      <c r="K235" s="112"/>
      <c r="L235" s="112"/>
      <c r="M235" s="112"/>
    </row>
    <row r="236" spans="1:13" ht="25.5">
      <c r="A236" s="103">
        <v>3132</v>
      </c>
      <c r="B236" s="105">
        <v>552</v>
      </c>
      <c r="C236" s="104" t="s">
        <v>99</v>
      </c>
      <c r="D236" s="117">
        <v>750000</v>
      </c>
      <c r="E236" s="117">
        <v>750000</v>
      </c>
      <c r="F236" s="112"/>
      <c r="G236" s="112"/>
      <c r="H236" s="112"/>
      <c r="I236" s="112"/>
      <c r="J236" s="112"/>
      <c r="K236" s="112"/>
      <c r="L236" s="112"/>
      <c r="M236" s="112"/>
    </row>
    <row r="237" spans="1:13" ht="12.75">
      <c r="A237" s="103">
        <v>31321</v>
      </c>
      <c r="B237" s="105"/>
      <c r="C237" s="104" t="s">
        <v>162</v>
      </c>
      <c r="D237" s="117">
        <v>750000</v>
      </c>
      <c r="E237" s="112">
        <v>750000</v>
      </c>
      <c r="F237" s="112"/>
      <c r="G237" s="112"/>
      <c r="H237" s="112"/>
      <c r="I237" s="112"/>
      <c r="J237" s="112"/>
      <c r="K237" s="112"/>
      <c r="L237" s="112"/>
      <c r="M237" s="112"/>
    </row>
    <row r="238" spans="1:13" ht="12.75">
      <c r="A238" s="103">
        <v>31322</v>
      </c>
      <c r="B238" s="105"/>
      <c r="C238" s="104" t="s">
        <v>163</v>
      </c>
      <c r="D238" s="117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1:13" ht="25.5">
      <c r="A239" s="103">
        <v>3133</v>
      </c>
      <c r="B239" s="105">
        <v>553</v>
      </c>
      <c r="C239" s="104" t="s">
        <v>100</v>
      </c>
      <c r="D239" s="137">
        <v>80000</v>
      </c>
      <c r="E239" s="137">
        <f>SUM(E240:E241)</f>
        <v>80000</v>
      </c>
      <c r="F239" s="112"/>
      <c r="G239" s="112"/>
      <c r="H239" s="112"/>
      <c r="I239" s="112"/>
      <c r="J239" s="112"/>
      <c r="K239" s="112"/>
      <c r="L239" s="112"/>
      <c r="M239" s="112"/>
    </row>
    <row r="240" spans="1:13" ht="12.75">
      <c r="A240" s="103">
        <v>31332</v>
      </c>
      <c r="B240" s="105"/>
      <c r="C240" s="104" t="s">
        <v>164</v>
      </c>
      <c r="D240" s="117">
        <v>80000</v>
      </c>
      <c r="E240" s="112">
        <v>80000</v>
      </c>
      <c r="F240" s="112"/>
      <c r="G240" s="112"/>
      <c r="H240" s="112"/>
      <c r="I240" s="112"/>
      <c r="J240" s="112"/>
      <c r="K240" s="112"/>
      <c r="L240" s="112"/>
      <c r="M240" s="112"/>
    </row>
    <row r="241" spans="1:13" ht="12.75">
      <c r="A241" s="103">
        <v>31333</v>
      </c>
      <c r="B241" s="105"/>
      <c r="C241" s="104" t="s">
        <v>165</v>
      </c>
      <c r="D241" s="117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 ht="12.75">
      <c r="A242" s="103">
        <v>32</v>
      </c>
      <c r="B242" s="101"/>
      <c r="C242" s="104" t="s">
        <v>30</v>
      </c>
      <c r="D242" s="135">
        <f>D243+D251+D262+D270+D272+D260</f>
        <v>730000</v>
      </c>
      <c r="E242" s="135">
        <f>E243+E251+E262+E270+E272+E260</f>
        <v>250000</v>
      </c>
      <c r="F242" s="112"/>
      <c r="G242" s="112"/>
      <c r="H242" s="112"/>
      <c r="I242" s="112"/>
      <c r="J242" s="112"/>
      <c r="K242" s="112"/>
      <c r="L242" s="140">
        <v>480000</v>
      </c>
      <c r="M242" s="140">
        <v>480000</v>
      </c>
    </row>
    <row r="243" spans="1:13" ht="12.75">
      <c r="A243" s="103">
        <v>321</v>
      </c>
      <c r="B243" s="101"/>
      <c r="C243" s="104" t="s">
        <v>31</v>
      </c>
      <c r="D243" s="137">
        <f>D244+D249+D247</f>
        <v>250000</v>
      </c>
      <c r="E243" s="137">
        <f>E244+E249+E247</f>
        <v>250000</v>
      </c>
      <c r="F243" s="112"/>
      <c r="G243" s="112"/>
      <c r="H243" s="112"/>
      <c r="I243" s="112"/>
      <c r="J243" s="112"/>
      <c r="K243" s="112"/>
      <c r="L243" s="112"/>
      <c r="M243" s="112"/>
    </row>
    <row r="244" spans="1:13" ht="12.75">
      <c r="A244" s="103">
        <v>3211</v>
      </c>
      <c r="B244" s="105">
        <v>554</v>
      </c>
      <c r="C244" s="104" t="s">
        <v>64</v>
      </c>
      <c r="D244" s="137">
        <f>SUM(D245:D246)</f>
        <v>0</v>
      </c>
      <c r="E244" s="137">
        <f>SUM(E245:E246)</f>
        <v>0</v>
      </c>
      <c r="F244" s="112"/>
      <c r="G244" s="112"/>
      <c r="H244" s="112"/>
      <c r="I244" s="112"/>
      <c r="J244" s="112"/>
      <c r="K244" s="112"/>
      <c r="L244" s="112"/>
      <c r="M244" s="112"/>
    </row>
    <row r="245" spans="1:13" ht="12.75">
      <c r="A245" s="103">
        <v>32111</v>
      </c>
      <c r="B245" s="105"/>
      <c r="C245" s="104" t="s">
        <v>167</v>
      </c>
      <c r="D245" s="117">
        <v>0</v>
      </c>
      <c r="E245" s="112">
        <v>0</v>
      </c>
      <c r="F245" s="112"/>
      <c r="G245" s="112"/>
      <c r="H245" s="112"/>
      <c r="I245" s="112"/>
      <c r="J245" s="112"/>
      <c r="K245" s="112"/>
      <c r="L245" s="112"/>
      <c r="M245" s="112"/>
    </row>
    <row r="246" spans="1:13" ht="12.75">
      <c r="A246" s="103">
        <v>32113</v>
      </c>
      <c r="B246" s="105"/>
      <c r="C246" s="104" t="s">
        <v>168</v>
      </c>
      <c r="D246" s="117">
        <v>0</v>
      </c>
      <c r="E246" s="112">
        <v>0</v>
      </c>
      <c r="F246" s="112"/>
      <c r="G246" s="112"/>
      <c r="H246" s="112"/>
      <c r="I246" s="112"/>
      <c r="J246" s="112"/>
      <c r="K246" s="112"/>
      <c r="L246" s="112"/>
      <c r="M246" s="112"/>
    </row>
    <row r="247" spans="1:13" s="10" customFormat="1" ht="12.75" customHeight="1">
      <c r="A247" s="103">
        <v>3214</v>
      </c>
      <c r="B247" s="105"/>
      <c r="C247" s="104" t="s">
        <v>179</v>
      </c>
      <c r="D247" s="137">
        <f>SUM(D248:D248)</f>
        <v>0</v>
      </c>
      <c r="E247" s="137">
        <f>SUM(E248:E248)</f>
        <v>0</v>
      </c>
      <c r="F247" s="112"/>
      <c r="G247" s="112"/>
      <c r="H247" s="112"/>
      <c r="I247" s="112"/>
      <c r="J247" s="112"/>
      <c r="K247" s="112"/>
      <c r="L247" s="112"/>
      <c r="M247" s="112"/>
    </row>
    <row r="248" spans="1:13" s="10" customFormat="1" ht="12.75" customHeight="1">
      <c r="A248" s="103">
        <v>32141</v>
      </c>
      <c r="B248" s="105"/>
      <c r="C248" s="104" t="s">
        <v>123</v>
      </c>
      <c r="D248" s="117">
        <v>0</v>
      </c>
      <c r="E248" s="112">
        <v>0</v>
      </c>
      <c r="F248" s="112"/>
      <c r="G248" s="112"/>
      <c r="H248" s="112"/>
      <c r="I248" s="112"/>
      <c r="J248" s="112"/>
      <c r="K248" s="112"/>
      <c r="L248" s="112"/>
      <c r="M248" s="112"/>
    </row>
    <row r="249" spans="1:13" ht="25.5">
      <c r="A249" s="103">
        <v>3212</v>
      </c>
      <c r="B249" s="105">
        <v>555</v>
      </c>
      <c r="C249" s="104" t="s">
        <v>177</v>
      </c>
      <c r="D249" s="137">
        <f>SUM(D250:D250)</f>
        <v>250000</v>
      </c>
      <c r="E249" s="137">
        <f>SUM(E250:E250)</f>
        <v>250000</v>
      </c>
      <c r="F249" s="112"/>
      <c r="G249" s="112"/>
      <c r="H249" s="112"/>
      <c r="I249" s="112"/>
      <c r="J249" s="112"/>
      <c r="K249" s="112"/>
      <c r="L249" s="112"/>
      <c r="M249" s="112"/>
    </row>
    <row r="250" spans="1:13" ht="12.75">
      <c r="A250" s="103">
        <v>32121</v>
      </c>
      <c r="B250" s="105"/>
      <c r="C250" s="104" t="s">
        <v>166</v>
      </c>
      <c r="D250" s="117">
        <v>250000</v>
      </c>
      <c r="E250" s="112">
        <v>250000</v>
      </c>
      <c r="F250" s="112"/>
      <c r="G250" s="112"/>
      <c r="H250" s="112"/>
      <c r="I250" s="112"/>
      <c r="J250" s="112"/>
      <c r="K250" s="112"/>
      <c r="L250" s="112"/>
      <c r="M250" s="112"/>
    </row>
    <row r="251" spans="1:13" ht="12.75">
      <c r="A251" s="103">
        <v>322</v>
      </c>
      <c r="B251" s="101"/>
      <c r="C251" s="104" t="s">
        <v>32</v>
      </c>
      <c r="D251" s="137">
        <f>D252+D256+D258+D260</f>
        <v>250000</v>
      </c>
      <c r="E251" s="137">
        <f>E252+E256+E258+E260</f>
        <v>0</v>
      </c>
      <c r="F251" s="112"/>
      <c r="G251" s="140">
        <v>250000</v>
      </c>
      <c r="H251" s="112"/>
      <c r="I251" s="112"/>
      <c r="J251" s="112"/>
      <c r="K251" s="112"/>
      <c r="L251" s="112"/>
      <c r="M251" s="112"/>
    </row>
    <row r="252" spans="1:13" ht="12.75">
      <c r="A252" s="103">
        <v>3221</v>
      </c>
      <c r="B252" s="105">
        <v>556</v>
      </c>
      <c r="C252" s="104" t="s">
        <v>67</v>
      </c>
      <c r="D252" s="137">
        <f>SUM(D253:D255)</f>
        <v>0</v>
      </c>
      <c r="E252" s="137">
        <f>SUM(E253:E255)</f>
        <v>0</v>
      </c>
      <c r="F252" s="112"/>
      <c r="G252" s="112"/>
      <c r="H252" s="112"/>
      <c r="I252" s="112"/>
      <c r="J252" s="112"/>
      <c r="K252" s="112"/>
      <c r="L252" s="112"/>
      <c r="M252" s="112"/>
    </row>
    <row r="253" spans="1:13" ht="12.75">
      <c r="A253" s="103">
        <v>32211</v>
      </c>
      <c r="B253" s="105"/>
      <c r="C253" s="104" t="s">
        <v>170</v>
      </c>
      <c r="D253" s="117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12.75">
      <c r="A254" s="103">
        <v>32214</v>
      </c>
      <c r="B254" s="105"/>
      <c r="C254" s="104" t="s">
        <v>171</v>
      </c>
      <c r="D254" s="117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2.75">
      <c r="A255" s="103">
        <v>32216</v>
      </c>
      <c r="B255" s="105"/>
      <c r="C255" s="104" t="s">
        <v>172</v>
      </c>
      <c r="D255" s="117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2.75">
      <c r="A256" s="103">
        <v>3222</v>
      </c>
      <c r="B256" s="105">
        <v>557</v>
      </c>
      <c r="C256" s="104" t="s">
        <v>91</v>
      </c>
      <c r="D256" s="137">
        <f>SUM(D257:D257)</f>
        <v>250000</v>
      </c>
      <c r="E256" s="137">
        <f>SUM(E257:E257)</f>
        <v>0</v>
      </c>
      <c r="F256" s="112"/>
      <c r="G256" s="140">
        <v>250000</v>
      </c>
      <c r="H256" s="112"/>
      <c r="I256" s="112"/>
      <c r="J256" s="112"/>
      <c r="K256" s="112"/>
      <c r="L256" s="112"/>
      <c r="M256" s="112"/>
    </row>
    <row r="257" spans="1:13" ht="12.75">
      <c r="A257" s="103">
        <v>32224</v>
      </c>
      <c r="B257" s="105"/>
      <c r="C257" s="104" t="s">
        <v>173</v>
      </c>
      <c r="D257" s="117">
        <v>250000</v>
      </c>
      <c r="E257" s="112"/>
      <c r="F257" s="112"/>
      <c r="G257" s="112">
        <v>250000</v>
      </c>
      <c r="H257" s="112"/>
      <c r="I257" s="112"/>
      <c r="J257" s="112"/>
      <c r="K257" s="112"/>
      <c r="L257" s="112"/>
      <c r="M257" s="112"/>
    </row>
    <row r="258" spans="1:13" s="10" customFormat="1" ht="12.75">
      <c r="A258" s="103">
        <v>3224</v>
      </c>
      <c r="B258" s="105"/>
      <c r="C258" s="104" t="s">
        <v>178</v>
      </c>
      <c r="D258" s="137">
        <f>SUM(D259:D259)</f>
        <v>0</v>
      </c>
      <c r="E258" s="137">
        <f>SUM(E259:E259)</f>
        <v>0</v>
      </c>
      <c r="F258" s="112"/>
      <c r="G258" s="112"/>
      <c r="H258" s="112"/>
      <c r="I258" s="112"/>
      <c r="J258" s="112"/>
      <c r="K258" s="112"/>
      <c r="L258" s="112"/>
      <c r="M258" s="112"/>
    </row>
    <row r="259" spans="1:13" s="10" customFormat="1" ht="12.75">
      <c r="A259" s="103">
        <v>32241</v>
      </c>
      <c r="B259" s="105"/>
      <c r="C259" s="104" t="s">
        <v>129</v>
      </c>
      <c r="D259" s="117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 ht="12.75">
      <c r="A260" s="103">
        <v>3225</v>
      </c>
      <c r="B260" s="105"/>
      <c r="C260" s="104" t="s">
        <v>131</v>
      </c>
      <c r="D260" s="137">
        <f>SUM(D261:D261)</f>
        <v>0</v>
      </c>
      <c r="E260" s="137">
        <f>SUM(E261:E261)</f>
        <v>0</v>
      </c>
      <c r="F260" s="112"/>
      <c r="G260" s="112"/>
      <c r="H260" s="112"/>
      <c r="I260" s="112"/>
      <c r="J260" s="112"/>
      <c r="K260" s="112"/>
      <c r="L260" s="112"/>
      <c r="M260" s="112"/>
    </row>
    <row r="261" spans="1:13" ht="12.75">
      <c r="A261" s="103">
        <v>32251</v>
      </c>
      <c r="B261" s="105"/>
      <c r="C261" s="104" t="s">
        <v>131</v>
      </c>
      <c r="D261" s="117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 ht="12.75">
      <c r="A262" s="103">
        <v>323</v>
      </c>
      <c r="B262" s="105"/>
      <c r="C262" s="104" t="s">
        <v>33</v>
      </c>
      <c r="D262" s="117">
        <f>D264+D267</f>
        <v>0</v>
      </c>
      <c r="E262" s="117">
        <f>E264+E267</f>
        <v>0</v>
      </c>
      <c r="F262" s="112"/>
      <c r="G262" s="112"/>
      <c r="H262" s="112"/>
      <c r="I262" s="112"/>
      <c r="J262" s="112"/>
      <c r="K262" s="112"/>
      <c r="L262" s="112"/>
      <c r="M262" s="112"/>
    </row>
    <row r="263" spans="1:13" ht="12.75">
      <c r="A263" s="103">
        <v>3231</v>
      </c>
      <c r="B263" s="105">
        <v>558</v>
      </c>
      <c r="C263" s="104" t="s">
        <v>72</v>
      </c>
      <c r="D263" s="117">
        <v>0</v>
      </c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 ht="12.75">
      <c r="A264" s="103">
        <v>3234</v>
      </c>
      <c r="B264" s="105"/>
      <c r="C264" s="104" t="s">
        <v>74</v>
      </c>
      <c r="D264" s="137">
        <f>SUM(D265:D265)</f>
        <v>0</v>
      </c>
      <c r="E264" s="137">
        <f>SUM(E265:E265)</f>
        <v>0</v>
      </c>
      <c r="F264" s="112"/>
      <c r="G264" s="112"/>
      <c r="H264" s="112"/>
      <c r="I264" s="112"/>
      <c r="J264" s="112"/>
      <c r="K264" s="112"/>
      <c r="L264" s="112"/>
      <c r="M264" s="112"/>
    </row>
    <row r="265" spans="1:13" ht="12.75">
      <c r="A265" s="103">
        <v>32347</v>
      </c>
      <c r="B265" s="105"/>
      <c r="C265" s="104" t="s">
        <v>176</v>
      </c>
      <c r="D265" s="117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 ht="12.75">
      <c r="A266" s="103">
        <v>3237</v>
      </c>
      <c r="B266" s="105">
        <v>559</v>
      </c>
      <c r="C266" s="104" t="s">
        <v>61</v>
      </c>
      <c r="D266" s="117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 ht="12.75">
      <c r="A267" s="103">
        <v>3239</v>
      </c>
      <c r="B267" s="105">
        <v>560</v>
      </c>
      <c r="C267" s="104" t="s">
        <v>78</v>
      </c>
      <c r="D267" s="137">
        <f>SUM(D268:D268)</f>
        <v>0</v>
      </c>
      <c r="E267" s="137">
        <f>SUM(E268:E268)</f>
        <v>0</v>
      </c>
      <c r="F267" s="112"/>
      <c r="G267" s="112"/>
      <c r="H267" s="112"/>
      <c r="I267" s="112"/>
      <c r="J267" s="112"/>
      <c r="K267" s="112"/>
      <c r="L267" s="112"/>
      <c r="M267" s="112"/>
    </row>
    <row r="268" spans="1:13" ht="12.75">
      <c r="A268" s="103">
        <v>32391</v>
      </c>
      <c r="B268" s="105"/>
      <c r="C268" s="104" t="s">
        <v>174</v>
      </c>
      <c r="D268" s="117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1:13" ht="12.75">
      <c r="A269" s="103"/>
      <c r="B269" s="105"/>
      <c r="C269" s="104"/>
      <c r="D269" s="117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1:13" ht="25.5">
      <c r="A270" s="103">
        <v>324</v>
      </c>
      <c r="B270" s="105"/>
      <c r="C270" s="104" t="s">
        <v>79</v>
      </c>
      <c r="D270" s="137">
        <v>200000</v>
      </c>
      <c r="E270" s="117">
        <v>0</v>
      </c>
      <c r="F270" s="112"/>
      <c r="G270" s="143">
        <v>200000</v>
      </c>
      <c r="H270" s="112"/>
      <c r="I270" s="112"/>
      <c r="J270" s="112"/>
      <c r="K270" s="112"/>
      <c r="L270" s="112"/>
      <c r="M270" s="112"/>
    </row>
    <row r="271" spans="1:13" ht="25.5">
      <c r="A271" s="103">
        <v>3241</v>
      </c>
      <c r="B271" s="105">
        <v>561</v>
      </c>
      <c r="C271" s="104" t="s">
        <v>79</v>
      </c>
      <c r="D271" s="117">
        <v>200000</v>
      </c>
      <c r="E271" s="112"/>
      <c r="F271" s="112"/>
      <c r="G271" s="142">
        <v>200000</v>
      </c>
      <c r="H271" s="112"/>
      <c r="I271" s="112"/>
      <c r="J271" s="112"/>
      <c r="K271" s="112"/>
      <c r="L271" s="112"/>
      <c r="M271" s="112"/>
    </row>
    <row r="272" spans="1:13" ht="12.75">
      <c r="A272" s="103">
        <v>329</v>
      </c>
      <c r="B272" s="101"/>
      <c r="C272" s="104" t="s">
        <v>34</v>
      </c>
      <c r="D272" s="137">
        <f>D273+D274</f>
        <v>30000</v>
      </c>
      <c r="E272" s="137">
        <f>E273+E274</f>
        <v>0</v>
      </c>
      <c r="F272" s="112"/>
      <c r="G272" s="112"/>
      <c r="H272" s="112"/>
      <c r="I272" s="141">
        <v>30000</v>
      </c>
      <c r="J272" s="112"/>
      <c r="K272" s="112"/>
      <c r="L272" s="112"/>
      <c r="M272" s="112"/>
    </row>
    <row r="273" spans="1:13" ht="12.75">
      <c r="A273" s="103">
        <v>3293</v>
      </c>
      <c r="B273" s="105">
        <v>562</v>
      </c>
      <c r="C273" s="104" t="s">
        <v>81</v>
      </c>
      <c r="D273" s="117">
        <v>0</v>
      </c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1:13" ht="12.75">
      <c r="A274" s="103">
        <v>3299</v>
      </c>
      <c r="B274" s="105">
        <v>563</v>
      </c>
      <c r="C274" s="104" t="s">
        <v>34</v>
      </c>
      <c r="D274" s="135">
        <f>SUM(D275:D275)</f>
        <v>30000</v>
      </c>
      <c r="E274" s="137">
        <f>SUM(E275:E275)</f>
        <v>0</v>
      </c>
      <c r="F274" s="112"/>
      <c r="G274" s="112"/>
      <c r="H274" s="112"/>
      <c r="I274" s="144">
        <v>30000</v>
      </c>
      <c r="J274" s="112"/>
      <c r="K274" s="112"/>
      <c r="L274" s="112"/>
      <c r="M274" s="112"/>
    </row>
    <row r="275" spans="1:13" ht="12.75">
      <c r="A275" s="103">
        <v>32999</v>
      </c>
      <c r="B275" s="101"/>
      <c r="C275" s="104" t="s">
        <v>34</v>
      </c>
      <c r="D275" s="117">
        <v>30000</v>
      </c>
      <c r="E275" s="117"/>
      <c r="F275" s="112"/>
      <c r="G275" s="112"/>
      <c r="H275" s="112"/>
      <c r="I275" s="112">
        <v>30000</v>
      </c>
      <c r="J275" s="112"/>
      <c r="K275" s="112"/>
      <c r="L275" s="112"/>
      <c r="M275" s="112"/>
    </row>
    <row r="276" spans="1:13" ht="12.75">
      <c r="A276" s="103">
        <v>34</v>
      </c>
      <c r="B276" s="101"/>
      <c r="C276" s="104" t="s">
        <v>84</v>
      </c>
      <c r="D276" s="137">
        <v>3000</v>
      </c>
      <c r="E276" s="117"/>
      <c r="F276" s="112"/>
      <c r="G276" s="112"/>
      <c r="H276" s="112"/>
      <c r="I276" s="140">
        <v>3000</v>
      </c>
      <c r="J276" s="112"/>
      <c r="K276" s="112"/>
      <c r="L276" s="140">
        <v>3000</v>
      </c>
      <c r="M276" s="140">
        <v>3000</v>
      </c>
    </row>
    <row r="277" spans="1:13" ht="12.75">
      <c r="A277" s="103">
        <v>343</v>
      </c>
      <c r="B277" s="101"/>
      <c r="C277" s="104" t="s">
        <v>35</v>
      </c>
      <c r="D277" s="117">
        <v>0</v>
      </c>
      <c r="E277" s="117">
        <f>E278</f>
        <v>0</v>
      </c>
      <c r="F277" s="112"/>
      <c r="G277" s="112"/>
      <c r="H277" s="112"/>
      <c r="I277" s="112"/>
      <c r="J277" s="112"/>
      <c r="K277" s="112"/>
      <c r="L277" s="112"/>
      <c r="M277" s="112"/>
    </row>
    <row r="278" spans="1:13" ht="12.75">
      <c r="A278" s="103">
        <v>3431</v>
      </c>
      <c r="B278" s="105">
        <v>564</v>
      </c>
      <c r="C278" s="104" t="s">
        <v>175</v>
      </c>
      <c r="D278" s="135">
        <f>SUM(D279:D279)</f>
        <v>3000</v>
      </c>
      <c r="E278" s="137">
        <f>SUM(E279:E279)</f>
        <v>0</v>
      </c>
      <c r="F278" s="112"/>
      <c r="G278" s="112"/>
      <c r="H278" s="112"/>
      <c r="I278" s="136">
        <v>3000</v>
      </c>
      <c r="J278" s="112"/>
      <c r="K278" s="112"/>
      <c r="L278" s="112"/>
      <c r="M278" s="112"/>
    </row>
    <row r="279" spans="1:13" ht="12.75">
      <c r="A279" s="103">
        <v>34311</v>
      </c>
      <c r="B279" s="105"/>
      <c r="C279" s="104" t="s">
        <v>194</v>
      </c>
      <c r="D279" s="117">
        <v>3000</v>
      </c>
      <c r="E279" s="112"/>
      <c r="F279" s="112"/>
      <c r="G279" s="112"/>
      <c r="H279" s="112"/>
      <c r="I279" s="112">
        <v>3000</v>
      </c>
      <c r="J279" s="112"/>
      <c r="K279" s="112"/>
      <c r="L279" s="112"/>
      <c r="M279" s="112"/>
    </row>
    <row r="280" spans="1:13" ht="12.75">
      <c r="A280" s="103">
        <v>38</v>
      </c>
      <c r="B280" s="101"/>
      <c r="C280" s="104" t="s">
        <v>92</v>
      </c>
      <c r="D280" s="137">
        <f>SUM(D281)</f>
        <v>24500</v>
      </c>
      <c r="E280" s="112"/>
      <c r="F280" s="112"/>
      <c r="G280" s="112"/>
      <c r="H280" s="112"/>
      <c r="I280" s="141">
        <v>25000</v>
      </c>
      <c r="J280" s="112"/>
      <c r="K280" s="112"/>
      <c r="L280" s="140">
        <v>25000</v>
      </c>
      <c r="M280" s="140">
        <v>25000</v>
      </c>
    </row>
    <row r="281" spans="1:13" ht="12.75">
      <c r="A281" s="103">
        <v>381</v>
      </c>
      <c r="B281" s="101"/>
      <c r="C281" s="104" t="s">
        <v>93</v>
      </c>
      <c r="D281" s="117">
        <f>SUM(D282)</f>
        <v>24500</v>
      </c>
      <c r="E281" s="112"/>
      <c r="F281" s="112"/>
      <c r="G281" s="112"/>
      <c r="H281" s="112"/>
      <c r="I281" s="112">
        <v>25000</v>
      </c>
      <c r="J281" s="112"/>
      <c r="K281" s="112"/>
      <c r="L281" s="112"/>
      <c r="M281" s="112"/>
    </row>
    <row r="282" spans="1:13" ht="12.75">
      <c r="A282" s="103">
        <v>3811</v>
      </c>
      <c r="B282" s="105">
        <v>942</v>
      </c>
      <c r="C282" s="104" t="s">
        <v>36</v>
      </c>
      <c r="D282" s="117">
        <v>24500</v>
      </c>
      <c r="E282" s="112"/>
      <c r="F282" s="112"/>
      <c r="G282" s="112"/>
      <c r="H282" s="112"/>
      <c r="I282" s="112">
        <v>25000</v>
      </c>
      <c r="J282" s="112"/>
      <c r="K282" s="112"/>
      <c r="L282" s="112"/>
      <c r="M282" s="112"/>
    </row>
    <row r="283" spans="1:13" ht="12.75">
      <c r="A283" s="103"/>
      <c r="B283" s="101"/>
      <c r="C283" s="104"/>
      <c r="D283" s="117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7" ht="12.75">
      <c r="G287" s="124" t="s">
        <v>184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</cp:lastModifiedBy>
  <cp:lastPrinted>2015-08-24T06:56:46Z</cp:lastPrinted>
  <dcterms:created xsi:type="dcterms:W3CDTF">2013-09-11T11:00:21Z</dcterms:created>
  <dcterms:modified xsi:type="dcterms:W3CDTF">2016-01-22T09:44:27Z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