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81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H284" i="9"/>
  <c r="G284" i="9"/>
  <c r="F284" i="9"/>
  <c r="H283" i="9"/>
  <c r="G283" i="9"/>
  <c r="F283" i="9"/>
  <c r="F282" i="9"/>
  <c r="H281" i="9"/>
  <c r="E281" i="9" s="1"/>
  <c r="B281" i="9" s="1"/>
  <c r="G281" i="9"/>
  <c r="F281" i="9"/>
  <c r="H280" i="9"/>
  <c r="G280" i="9"/>
  <c r="F280" i="9"/>
  <c r="E280" i="9"/>
  <c r="B280" i="9" s="1"/>
  <c r="H279" i="9"/>
  <c r="E279" i="9" s="1"/>
  <c r="B279" i="9" s="1"/>
  <c r="G279" i="9"/>
  <c r="F279" i="9"/>
  <c r="F278" i="9"/>
  <c r="F277" i="9"/>
  <c r="F276" i="9"/>
  <c r="F275" i="9"/>
  <c r="L274" i="9"/>
  <c r="H274"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s="1"/>
  <c r="B220" i="9" s="1"/>
  <c r="E220" i="9"/>
  <c r="M219" i="9"/>
  <c r="L219" i="9"/>
  <c r="F219" i="9" s="1"/>
  <c r="E219" i="9"/>
  <c r="M218" i="9"/>
  <c r="L218" i="9"/>
  <c r="F218" i="9" s="1"/>
  <c r="B218" i="9" s="1"/>
  <c r="E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G121" i="9"/>
  <c r="F121" i="9"/>
  <c r="E121" i="9"/>
  <c r="B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E115" i="9"/>
  <c r="B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G107" i="9"/>
  <c r="F107" i="9"/>
  <c r="E107" i="9"/>
  <c r="B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s="1"/>
  <c r="H98" i="9"/>
  <c r="G98" i="9"/>
  <c r="F98" i="9"/>
  <c r="E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s="1"/>
  <c r="H79" i="9"/>
  <c r="G79" i="9"/>
  <c r="F79" i="9"/>
  <c r="E79" i="9"/>
  <c r="B79" i="9" s="1"/>
  <c r="H78" i="9"/>
  <c r="G78" i="9"/>
  <c r="F78" i="9"/>
  <c r="E78" i="9"/>
  <c r="B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H42" i="9"/>
  <c r="G42" i="9"/>
  <c r="F42" i="9"/>
  <c r="H41" i="9"/>
  <c r="E41" i="9" s="1"/>
  <c r="B41" i="9" s="1"/>
  <c r="G41" i="9"/>
  <c r="F41" i="9"/>
  <c r="H40" i="9"/>
  <c r="G40" i="9"/>
  <c r="F40" i="9"/>
  <c r="E40" i="9"/>
  <c r="B40" i="9" s="1"/>
  <c r="H39" i="9"/>
  <c r="E39" i="9" s="1"/>
  <c r="B39" i="9" s="1"/>
  <c r="G39" i="9"/>
  <c r="F39" i="9"/>
  <c r="H38" i="9"/>
  <c r="G38" i="9"/>
  <c r="F38" i="9"/>
  <c r="E38" i="9"/>
  <c r="B38" i="9" s="1"/>
  <c r="H37" i="9"/>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G29" i="9"/>
  <c r="F29" i="9"/>
  <c r="H28" i="9"/>
  <c r="G28" i="9"/>
  <c r="F28" i="9"/>
  <c r="E28" i="9"/>
  <c r="B28" i="9" s="1"/>
  <c r="H27" i="9"/>
  <c r="G27" i="9"/>
  <c r="F27" i="9"/>
  <c r="H26" i="9"/>
  <c r="G26" i="9"/>
  <c r="F26" i="9"/>
  <c r="H25" i="9"/>
  <c r="E25" i="9" s="1"/>
  <c r="B25" i="9" s="1"/>
  <c r="G25" i="9"/>
  <c r="F25" i="9"/>
  <c r="H24" i="9"/>
  <c r="G24" i="9"/>
  <c r="F24" i="9"/>
  <c r="E24" i="9"/>
  <c r="B24" i="9" s="1"/>
  <c r="H23" i="9"/>
  <c r="E23" i="9" s="1"/>
  <c r="B23" i="9" s="1"/>
  <c r="G23" i="9"/>
  <c r="F23" i="9"/>
  <c r="H22" i="9"/>
  <c r="E22" i="9" s="1"/>
  <c r="B22" i="9" s="1"/>
  <c r="G22" i="9"/>
  <c r="F22" i="9"/>
  <c r="H21" i="9"/>
  <c r="G21" i="9"/>
  <c r="F21" i="9"/>
  <c r="F20" i="9"/>
  <c r="F4" i="9"/>
  <c r="O3" i="9"/>
  <c r="G274" i="9" s="1"/>
  <c r="I3" i="9"/>
  <c r="H3" i="9"/>
  <c r="G3" i="9"/>
  <c r="D101" i="8"/>
  <c r="D95" i="8"/>
  <c r="D90" i="8"/>
  <c r="D85" i="8"/>
  <c r="D80" i="8"/>
  <c r="D75" i="8"/>
  <c r="D70" i="8"/>
  <c r="D65" i="8"/>
  <c r="D60" i="8"/>
  <c r="D55" i="8"/>
  <c r="D50" i="8"/>
  <c r="D49" i="8" s="1"/>
  <c r="D44" i="8"/>
  <c r="D36" i="8"/>
  <c r="D26" i="8"/>
  <c r="D24" i="8" s="1"/>
  <c r="C1499" i="1" s="1"/>
  <c r="H1499" i="1" s="1"/>
  <c r="D18" i="8"/>
  <c r="D8" i="8"/>
  <c r="D6" i="8" s="1"/>
  <c r="E44" i="7"/>
  <c r="D44" i="7"/>
  <c r="E39" i="7"/>
  <c r="D39" i="7"/>
  <c r="E38" i="7"/>
  <c r="D38" i="7"/>
  <c r="E30" i="7"/>
  <c r="D30" i="7"/>
  <c r="E23" i="7"/>
  <c r="D23" i="7"/>
  <c r="C1454" i="1" s="1"/>
  <c r="E22" i="7"/>
  <c r="D22" i="7"/>
  <c r="C1453" i="1" s="1"/>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1216" i="1" s="1"/>
  <c r="D239" i="5"/>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E567" i="4" s="1"/>
  <c r="E528"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2" i="1" s="1"/>
  <c r="D417" i="4"/>
  <c r="D644" i="4" s="1"/>
  <c r="F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9" i="4" s="1"/>
  <c r="F168" i="4"/>
  <c r="F167" i="4"/>
  <c r="F166" i="4"/>
  <c r="F165" i="4"/>
  <c r="E164" i="4"/>
  <c r="D164" i="4"/>
  <c r="F164" i="4" s="1"/>
  <c r="F162" i="4"/>
  <c r="F161" i="4"/>
  <c r="F160" i="4"/>
  <c r="E159" i="4"/>
  <c r="D155" i="1" s="1"/>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G1578" i="1"/>
  <c r="C1578" i="1"/>
  <c r="H1578" i="1" s="1"/>
  <c r="C1577" i="1"/>
  <c r="H1577" i="1" s="1"/>
  <c r="G1576" i="1"/>
  <c r="C1576" i="1"/>
  <c r="H1576" i="1" s="1"/>
  <c r="C1575" i="1"/>
  <c r="H1575" i="1" s="1"/>
  <c r="G1574" i="1"/>
  <c r="C1574" i="1"/>
  <c r="H1574" i="1" s="1"/>
  <c r="C1573" i="1"/>
  <c r="H1573" i="1" s="1"/>
  <c r="G1572" i="1"/>
  <c r="C1572" i="1"/>
  <c r="H1572" i="1" s="1"/>
  <c r="C1571" i="1"/>
  <c r="H1571" i="1" s="1"/>
  <c r="G1570" i="1"/>
  <c r="C1570" i="1"/>
  <c r="H1570" i="1" s="1"/>
  <c r="C1569" i="1"/>
  <c r="H1569" i="1" s="1"/>
  <c r="G1568" i="1"/>
  <c r="C1568" i="1"/>
  <c r="H1568" i="1" s="1"/>
  <c r="C1567" i="1"/>
  <c r="H1567" i="1" s="1"/>
  <c r="G1566" i="1"/>
  <c r="C1566" i="1"/>
  <c r="H1566" i="1" s="1"/>
  <c r="C1565" i="1"/>
  <c r="H1565" i="1" s="1"/>
  <c r="G1564" i="1"/>
  <c r="C1564" i="1"/>
  <c r="H1564" i="1" s="1"/>
  <c r="C1563" i="1"/>
  <c r="H1563" i="1" s="1"/>
  <c r="G1562" i="1"/>
  <c r="C1562" i="1"/>
  <c r="H1562" i="1" s="1"/>
  <c r="C1561" i="1"/>
  <c r="H1561" i="1" s="1"/>
  <c r="G1560" i="1"/>
  <c r="C1560" i="1"/>
  <c r="H1560" i="1" s="1"/>
  <c r="C1559" i="1"/>
  <c r="H1559" i="1" s="1"/>
  <c r="G1558" i="1"/>
  <c r="C1558" i="1"/>
  <c r="H1558" i="1" s="1"/>
  <c r="C1557" i="1"/>
  <c r="H1557" i="1" s="1"/>
  <c r="G1556" i="1"/>
  <c r="C1556" i="1"/>
  <c r="H1556" i="1" s="1"/>
  <c r="C1555" i="1"/>
  <c r="H1555" i="1" s="1"/>
  <c r="G1554" i="1"/>
  <c r="C1554" i="1"/>
  <c r="H1554" i="1" s="1"/>
  <c r="C1553" i="1"/>
  <c r="H1553" i="1" s="1"/>
  <c r="G1552" i="1"/>
  <c r="C1552" i="1"/>
  <c r="H1552" i="1" s="1"/>
  <c r="C1551" i="1"/>
  <c r="H1551" i="1" s="1"/>
  <c r="G1550" i="1"/>
  <c r="C1550" i="1"/>
  <c r="H1550" i="1" s="1"/>
  <c r="C1549" i="1"/>
  <c r="H1549" i="1" s="1"/>
  <c r="G1548" i="1"/>
  <c r="C1548" i="1"/>
  <c r="H1548" i="1" s="1"/>
  <c r="C1547" i="1"/>
  <c r="H1547" i="1" s="1"/>
  <c r="G1546" i="1"/>
  <c r="C1546" i="1"/>
  <c r="H1546" i="1" s="1"/>
  <c r="C1545" i="1"/>
  <c r="H1545" i="1" s="1"/>
  <c r="G1544" i="1"/>
  <c r="C1544" i="1"/>
  <c r="H1544" i="1" s="1"/>
  <c r="C1543" i="1"/>
  <c r="H1543" i="1" s="1"/>
  <c r="G1542" i="1"/>
  <c r="C1542" i="1"/>
  <c r="H1542" i="1" s="1"/>
  <c r="C1541" i="1"/>
  <c r="H1541" i="1" s="1"/>
  <c r="G1540" i="1"/>
  <c r="C1540" i="1"/>
  <c r="H1540" i="1" s="1"/>
  <c r="C1539" i="1"/>
  <c r="H1539" i="1" s="1"/>
  <c r="G1538" i="1"/>
  <c r="C1538" i="1"/>
  <c r="H1538" i="1" s="1"/>
  <c r="C1537" i="1"/>
  <c r="H1537" i="1" s="1"/>
  <c r="G1536" i="1"/>
  <c r="C1536" i="1"/>
  <c r="H1536" i="1" s="1"/>
  <c r="C1535" i="1"/>
  <c r="H1535" i="1" s="1"/>
  <c r="G1534" i="1"/>
  <c r="C1534" i="1"/>
  <c r="H1534" i="1" s="1"/>
  <c r="C1533" i="1"/>
  <c r="H1533" i="1" s="1"/>
  <c r="G1532" i="1"/>
  <c r="C1532" i="1"/>
  <c r="H1532" i="1" s="1"/>
  <c r="C1531" i="1"/>
  <c r="H1531" i="1" s="1"/>
  <c r="C1530" i="1"/>
  <c r="H1530" i="1" s="1"/>
  <c r="C1529" i="1"/>
  <c r="H1529" i="1" s="1"/>
  <c r="G1528" i="1"/>
  <c r="C1528" i="1"/>
  <c r="H1528" i="1" s="1"/>
  <c r="C1527" i="1"/>
  <c r="H1527" i="1" s="1"/>
  <c r="C1526" i="1"/>
  <c r="H1526" i="1" s="1"/>
  <c r="C1525" i="1"/>
  <c r="H1525" i="1" s="1"/>
  <c r="C1523" i="1"/>
  <c r="H1523" i="1" s="1"/>
  <c r="G1522" i="1"/>
  <c r="C1522" i="1"/>
  <c r="H1522" i="1" s="1"/>
  <c r="C1521" i="1"/>
  <c r="H1521" i="1" s="1"/>
  <c r="G1520" i="1"/>
  <c r="C1520" i="1"/>
  <c r="H1520" i="1" s="1"/>
  <c r="C1519" i="1"/>
  <c r="H1519" i="1" s="1"/>
  <c r="G1516" i="1"/>
  <c r="C1516" i="1"/>
  <c r="H1516" i="1" s="1"/>
  <c r="C1515" i="1"/>
  <c r="H1515" i="1" s="1"/>
  <c r="G1514" i="1"/>
  <c r="C1514" i="1"/>
  <c r="H1514" i="1" s="1"/>
  <c r="C1513" i="1"/>
  <c r="H1513" i="1" s="1"/>
  <c r="G1512" i="1"/>
  <c r="C1512" i="1"/>
  <c r="H1512" i="1" s="1"/>
  <c r="C1511" i="1"/>
  <c r="H1511" i="1" s="1"/>
  <c r="G1510" i="1"/>
  <c r="C1510" i="1"/>
  <c r="H1510" i="1" s="1"/>
  <c r="C1509" i="1"/>
  <c r="H1509" i="1" s="1"/>
  <c r="G1508" i="1"/>
  <c r="C1508" i="1"/>
  <c r="H1508" i="1" s="1"/>
  <c r="C1507" i="1"/>
  <c r="H1507" i="1" s="1"/>
  <c r="G1506" i="1"/>
  <c r="C1506" i="1"/>
  <c r="H1506" i="1" s="1"/>
  <c r="C1505" i="1"/>
  <c r="H1505" i="1" s="1"/>
  <c r="G1504" i="1"/>
  <c r="C1504" i="1"/>
  <c r="H1504" i="1" s="1"/>
  <c r="C1503" i="1"/>
  <c r="H1503" i="1" s="1"/>
  <c r="G1502" i="1"/>
  <c r="C1502" i="1"/>
  <c r="H1502" i="1" s="1"/>
  <c r="C1501" i="1"/>
  <c r="H1501" i="1" s="1"/>
  <c r="G1500" i="1"/>
  <c r="C1500" i="1"/>
  <c r="H1500" i="1" s="1"/>
  <c r="G1498" i="1"/>
  <c r="C1498" i="1"/>
  <c r="H1498" i="1" s="1"/>
  <c r="C1497" i="1"/>
  <c r="H1497" i="1" s="1"/>
  <c r="G1496" i="1"/>
  <c r="C1496" i="1"/>
  <c r="H1496" i="1" s="1"/>
  <c r="C1495" i="1"/>
  <c r="H1495" i="1" s="1"/>
  <c r="G1494" i="1"/>
  <c r="C1494" i="1"/>
  <c r="H1494" i="1" s="1"/>
  <c r="C1493" i="1"/>
  <c r="H1493" i="1" s="1"/>
  <c r="G1492" i="1"/>
  <c r="C1492" i="1"/>
  <c r="H1492" i="1" s="1"/>
  <c r="C1491" i="1"/>
  <c r="H1491" i="1" s="1"/>
  <c r="G1490" i="1"/>
  <c r="C1490" i="1"/>
  <c r="H1490" i="1" s="1"/>
  <c r="C1489" i="1"/>
  <c r="H1489" i="1" s="1"/>
  <c r="G1488" i="1"/>
  <c r="C1488" i="1"/>
  <c r="H1488" i="1" s="1"/>
  <c r="C1487" i="1"/>
  <c r="H1487" i="1" s="1"/>
  <c r="G1486" i="1"/>
  <c r="C1486" i="1"/>
  <c r="H1486" i="1" s="1"/>
  <c r="C1485" i="1"/>
  <c r="H1485" i="1" s="1"/>
  <c r="G1484" i="1"/>
  <c r="C1484" i="1"/>
  <c r="H1484" i="1" s="1"/>
  <c r="G1482" i="1"/>
  <c r="C1482" i="1"/>
  <c r="H1482" i="1" s="1"/>
  <c r="C1481" i="1"/>
  <c r="H1481" i="1" s="1"/>
  <c r="G1480" i="1"/>
  <c r="C1480" i="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J1456" i="1" s="1"/>
  <c r="C1456" i="1"/>
  <c r="G1456" i="1" s="1"/>
  <c r="D1455" i="1"/>
  <c r="J1455" i="1" s="1"/>
  <c r="C1455" i="1"/>
  <c r="D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C1422" i="1"/>
  <c r="G1422" i="1" s="1"/>
  <c r="D1421" i="1"/>
  <c r="C1421" i="1"/>
  <c r="G1421" i="1" s="1"/>
  <c r="D1420" i="1"/>
  <c r="C1420" i="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C1409"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D1262" i="1"/>
  <c r="C1262" i="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D1239" i="1"/>
  <c r="C1239" i="1"/>
  <c r="G1239" i="1" s="1"/>
  <c r="D1238" i="1"/>
  <c r="C1238" i="1"/>
  <c r="G1238" i="1" s="1"/>
  <c r="D1237" i="1"/>
  <c r="C1237" i="1"/>
  <c r="G1237" i="1" s="1"/>
  <c r="D1236" i="1"/>
  <c r="C1236" i="1"/>
  <c r="G1236" i="1" s="1"/>
  <c r="D1235" i="1"/>
  <c r="D1234" i="1"/>
  <c r="C1234" i="1"/>
  <c r="G1234" i="1" s="1"/>
  <c r="D1233" i="1"/>
  <c r="C1233" i="1"/>
  <c r="G1233" i="1" s="1"/>
  <c r="D1232" i="1"/>
  <c r="C1232" i="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C1223" i="1"/>
  <c r="D1221" i="1"/>
  <c r="C1221" i="1"/>
  <c r="G1221" i="1" s="1"/>
  <c r="D1220" i="1"/>
  <c r="C1220" i="1"/>
  <c r="G1220" i="1" s="1"/>
  <c r="D1219" i="1"/>
  <c r="C1219" i="1"/>
  <c r="G1219" i="1" s="1"/>
  <c r="D1218" i="1"/>
  <c r="C1218" i="1"/>
  <c r="G1218" i="1" s="1"/>
  <c r="D1217" i="1"/>
  <c r="C1217" i="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4" i="1"/>
  <c r="C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D1138" i="1"/>
  <c r="C1138" i="1"/>
  <c r="G1138" i="1" s="1"/>
  <c r="D1137" i="1"/>
  <c r="C1137" i="1"/>
  <c r="G1137" i="1" s="1"/>
  <c r="D1136" i="1"/>
  <c r="C1136" i="1"/>
  <c r="G1136" i="1" s="1"/>
  <c r="D1135" i="1"/>
  <c r="C1135" i="1"/>
  <c r="G1135" i="1" s="1"/>
  <c r="D1134" i="1"/>
  <c r="C1134" i="1"/>
  <c r="G1134" i="1" s="1"/>
  <c r="D1133" i="1"/>
  <c r="C1133" i="1"/>
  <c r="D1132" i="1"/>
  <c r="C1132" i="1"/>
  <c r="G1132" i="1" s="1"/>
  <c r="D1131" i="1"/>
  <c r="C1131" i="1"/>
  <c r="G1131" i="1" s="1"/>
  <c r="D1130" i="1"/>
  <c r="C1130" i="1"/>
  <c r="G1130" i="1" s="1"/>
  <c r="D1129" i="1"/>
  <c r="C1129" i="1"/>
  <c r="G1129" i="1" s="1"/>
  <c r="D1128" i="1"/>
  <c r="C1128" i="1"/>
  <c r="G1128" i="1" s="1"/>
  <c r="D1127" i="1"/>
  <c r="D1126" i="1"/>
  <c r="C1126" i="1"/>
  <c r="G1126" i="1" s="1"/>
  <c r="D1125" i="1"/>
  <c r="C1125" i="1"/>
  <c r="G1125"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D1013" i="1"/>
  <c r="D1012" i="1"/>
  <c r="C1012" i="1"/>
  <c r="G1012" i="1" s="1"/>
  <c r="D1011" i="1"/>
  <c r="C1011" i="1"/>
  <c r="G1011" i="1" s="1"/>
  <c r="D1010" i="1"/>
  <c r="C1010" i="1"/>
  <c r="G1010" i="1" s="1"/>
  <c r="D1009" i="1"/>
  <c r="C1009" i="1"/>
  <c r="D1008" i="1"/>
  <c r="C1008" i="1"/>
  <c r="H1008" i="1" s="1"/>
  <c r="D1007" i="1"/>
  <c r="C1007" i="1"/>
  <c r="H1007" i="1" s="1"/>
  <c r="D1006" i="1"/>
  <c r="C1006" i="1"/>
  <c r="H1006" i="1" s="1"/>
  <c r="D1005" i="1"/>
  <c r="C1005" i="1"/>
  <c r="H1005" i="1" s="1"/>
  <c r="D1004" i="1"/>
  <c r="C1004" i="1"/>
  <c r="D1003" i="1"/>
  <c r="C1003" i="1"/>
  <c r="H1003" i="1" s="1"/>
  <c r="D1002" i="1"/>
  <c r="C1002" i="1"/>
  <c r="H1002" i="1" s="1"/>
  <c r="D1001" i="1"/>
  <c r="C1001" i="1"/>
  <c r="H1001" i="1" s="1"/>
  <c r="D1000" i="1"/>
  <c r="C1000" i="1"/>
  <c r="H1000" i="1" s="1"/>
  <c r="D999" i="1"/>
  <c r="C999" i="1"/>
  <c r="H999" i="1" s="1"/>
  <c r="D998" i="1"/>
  <c r="C998" i="1"/>
  <c r="H998" i="1" s="1"/>
  <c r="C997" i="1"/>
  <c r="D996" i="1"/>
  <c r="C996" i="1"/>
  <c r="H996" i="1" s="1"/>
  <c r="D995" i="1"/>
  <c r="C995" i="1"/>
  <c r="D994" i="1"/>
  <c r="C994" i="1"/>
  <c r="H994" i="1" s="1"/>
  <c r="D993" i="1"/>
  <c r="C993" i="1"/>
  <c r="D992" i="1"/>
  <c r="C992" i="1"/>
  <c r="H992"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D647" i="1"/>
  <c r="C647" i="1"/>
  <c r="H647" i="1" s="1"/>
  <c r="D646" i="1"/>
  <c r="C646" i="1"/>
  <c r="D645" i="1"/>
  <c r="C645" i="1"/>
  <c r="D644" i="1"/>
  <c r="C644" i="1"/>
  <c r="H644" i="1" s="1"/>
  <c r="D643" i="1"/>
  <c r="C643" i="1"/>
  <c r="D642" i="1"/>
  <c r="C642" i="1"/>
  <c r="D641" i="1"/>
  <c r="C641" i="1"/>
  <c r="H641" i="1" s="1"/>
  <c r="C638"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C345" i="1"/>
  <c r="D344" i="1"/>
  <c r="C344" i="1"/>
  <c r="H344" i="1" s="1"/>
  <c r="D343" i="1"/>
  <c r="C343" i="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H304" i="1"/>
  <c r="D304" i="1"/>
  <c r="C304" i="1"/>
  <c r="G304" i="1" s="1"/>
  <c r="D303" i="1"/>
  <c r="H303" i="1" s="1"/>
  <c r="C303" i="1"/>
  <c r="G303" i="1" s="1"/>
  <c r="D302" i="1"/>
  <c r="H302" i="1" s="1"/>
  <c r="C302" i="1"/>
  <c r="G302" i="1" s="1"/>
  <c r="D301" i="1"/>
  <c r="H301" i="1" s="1"/>
  <c r="C301" i="1"/>
  <c r="G301" i="1" s="1"/>
  <c r="H300" i="1"/>
  <c r="D300" i="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G292" i="1" s="1"/>
  <c r="H291" i="1"/>
  <c r="D291" i="1"/>
  <c r="C291" i="1"/>
  <c r="G291" i="1" s="1"/>
  <c r="D290" i="1"/>
  <c r="H290" i="1" s="1"/>
  <c r="C290" i="1"/>
  <c r="G290" i="1" s="1"/>
  <c r="D289" i="1"/>
  <c r="H289" i="1" s="1"/>
  <c r="C289" i="1"/>
  <c r="D288" i="1"/>
  <c r="H288" i="1" s="1"/>
  <c r="C288" i="1"/>
  <c r="D284" i="1"/>
  <c r="H284" i="1" s="1"/>
  <c r="C284" i="1"/>
  <c r="G284" i="1" s="1"/>
  <c r="D283" i="1"/>
  <c r="H283" i="1" s="1"/>
  <c r="C283" i="1"/>
  <c r="G283" i="1" s="1"/>
  <c r="D282" i="1"/>
  <c r="H282" i="1" s="1"/>
  <c r="C282" i="1"/>
  <c r="G282" i="1" s="1"/>
  <c r="D281" i="1"/>
  <c r="H281" i="1" s="1"/>
  <c r="C281" i="1"/>
  <c r="G281" i="1" s="1"/>
  <c r="H280" i="1"/>
  <c r="D280" i="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H264" i="1"/>
  <c r="D264" i="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C257" i="1"/>
  <c r="G257" i="1" s="1"/>
  <c r="D256" i="1"/>
  <c r="H256" i="1" s="1"/>
  <c r="C256" i="1"/>
  <c r="G256" i="1" s="1"/>
  <c r="D255" i="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H245" i="1"/>
  <c r="D245" i="1"/>
  <c r="C245" i="1"/>
  <c r="G245" i="1" s="1"/>
  <c r="D244" i="1"/>
  <c r="H244" i="1" s="1"/>
  <c r="C244" i="1"/>
  <c r="G244" i="1" s="1"/>
  <c r="D243" i="1"/>
  <c r="H243" i="1" s="1"/>
  <c r="C243" i="1"/>
  <c r="G243" i="1" s="1"/>
  <c r="H242" i="1"/>
  <c r="D242" i="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H231" i="1"/>
  <c r="D231" i="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H225" i="1"/>
  <c r="D225" i="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H207" i="1"/>
  <c r="D207" i="1"/>
  <c r="C207" i="1"/>
  <c r="G207" i="1" s="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H196" i="1"/>
  <c r="D196" i="1"/>
  <c r="C196" i="1"/>
  <c r="G196" i="1" s="1"/>
  <c r="D195" i="1"/>
  <c r="H195" i="1" s="1"/>
  <c r="C195" i="1"/>
  <c r="G195" i="1" s="1"/>
  <c r="D194" i="1"/>
  <c r="H194" i="1" s="1"/>
  <c r="C194" i="1"/>
  <c r="G194" i="1" s="1"/>
  <c r="D193" i="1"/>
  <c r="H193" i="1" s="1"/>
  <c r="C193" i="1"/>
  <c r="G193" i="1" s="1"/>
  <c r="D191" i="1"/>
  <c r="H191" i="1" s="1"/>
  <c r="C191" i="1"/>
  <c r="G191" i="1" s="1"/>
  <c r="D190" i="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C184" i="1"/>
  <c r="D183" i="1"/>
  <c r="H183" i="1" s="1"/>
  <c r="C183" i="1"/>
  <c r="G183" i="1" s="1"/>
  <c r="D182" i="1"/>
  <c r="H182" i="1" s="1"/>
  <c r="C182" i="1"/>
  <c r="G182" i="1" s="1"/>
  <c r="D181" i="1"/>
  <c r="H181" i="1" s="1"/>
  <c r="C181" i="1"/>
  <c r="G181" i="1" s="1"/>
  <c r="D180" i="1"/>
  <c r="H180" i="1" s="1"/>
  <c r="C180" i="1"/>
  <c r="G180" i="1" s="1"/>
  <c r="D179" i="1"/>
  <c r="C179" i="1"/>
  <c r="D178" i="1"/>
  <c r="H178" i="1" s="1"/>
  <c r="C178" i="1"/>
  <c r="G178" i="1" s="1"/>
  <c r="D177" i="1"/>
  <c r="H177" i="1" s="1"/>
  <c r="C177" i="1"/>
  <c r="H176" i="1"/>
  <c r="D176" i="1"/>
  <c r="C176" i="1"/>
  <c r="G176" i="1" s="1"/>
  <c r="D175" i="1"/>
  <c r="C175" i="1"/>
  <c r="D174" i="1"/>
  <c r="C174" i="1"/>
  <c r="C173" i="1"/>
  <c r="D172" i="1"/>
  <c r="H172" i="1" s="1"/>
  <c r="C172" i="1"/>
  <c r="G172" i="1" s="1"/>
  <c r="D171" i="1"/>
  <c r="H171" i="1" s="1"/>
  <c r="C171" i="1"/>
  <c r="G171" i="1" s="1"/>
  <c r="D170" i="1"/>
  <c r="C170" i="1"/>
  <c r="G170" i="1" s="1"/>
  <c r="D169" i="1"/>
  <c r="H169" i="1" s="1"/>
  <c r="C169" i="1"/>
  <c r="G169" i="1" s="1"/>
  <c r="D168" i="1"/>
  <c r="C168" i="1"/>
  <c r="D167" i="1"/>
  <c r="C167" i="1"/>
  <c r="D166" i="1"/>
  <c r="H166" i="1" s="1"/>
  <c r="C166" i="1"/>
  <c r="C165" i="1"/>
  <c r="D164" i="1"/>
  <c r="C164" i="1"/>
  <c r="D163" i="1"/>
  <c r="C163" i="1"/>
  <c r="D162" i="1"/>
  <c r="H162" i="1" s="1"/>
  <c r="C162" i="1"/>
  <c r="G162" i="1" s="1"/>
  <c r="D161" i="1"/>
  <c r="C161" i="1"/>
  <c r="G161" i="1" s="1"/>
  <c r="D160" i="1"/>
  <c r="C160" i="1"/>
  <c r="D158" i="1"/>
  <c r="H158" i="1" s="1"/>
  <c r="C158" i="1"/>
  <c r="G158" i="1" s="1"/>
  <c r="D157" i="1"/>
  <c r="H157" i="1" s="1"/>
  <c r="C157" i="1"/>
  <c r="G157" i="1" s="1"/>
  <c r="D156" i="1"/>
  <c r="H156" i="1" s="1"/>
  <c r="C156" i="1"/>
  <c r="G156" i="1" s="1"/>
  <c r="C155" i="1"/>
  <c r="D154" i="1"/>
  <c r="C154" i="1"/>
  <c r="G154" i="1" s="1"/>
  <c r="D153" i="1"/>
  <c r="H153" i="1" s="1"/>
  <c r="C153" i="1"/>
  <c r="G153" i="1" s="1"/>
  <c r="D152" i="1"/>
  <c r="H152" i="1" s="1"/>
  <c r="C152" i="1"/>
  <c r="G152" i="1" s="1"/>
  <c r="D151" i="1"/>
  <c r="H151" i="1" s="1"/>
  <c r="C151" i="1"/>
  <c r="G151" i="1" s="1"/>
  <c r="D150" i="1"/>
  <c r="C150" i="1"/>
  <c r="D149" i="1"/>
  <c r="D146" i="1"/>
  <c r="H146" i="1" s="1"/>
  <c r="C146" i="1"/>
  <c r="G146" i="1" s="1"/>
  <c r="D145" i="1"/>
  <c r="H145" i="1" s="1"/>
  <c r="C145" i="1"/>
  <c r="G145" i="1" s="1"/>
  <c r="D144" i="1"/>
  <c r="H144" i="1" s="1"/>
  <c r="C144" i="1"/>
  <c r="G144" i="1" s="1"/>
  <c r="D143" i="1"/>
  <c r="H143" i="1" s="1"/>
  <c r="C143" i="1"/>
  <c r="G143" i="1" s="1"/>
  <c r="H142" i="1"/>
  <c r="D142" i="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C132" i="1"/>
  <c r="D131" i="1"/>
  <c r="H131" i="1" s="1"/>
  <c r="C131" i="1"/>
  <c r="D130" i="1"/>
  <c r="C130" i="1"/>
  <c r="D129" i="1"/>
  <c r="C129" i="1"/>
  <c r="D128" i="1"/>
  <c r="H128" i="1" s="1"/>
  <c r="C128" i="1"/>
  <c r="G128" i="1" s="1"/>
  <c r="D127" i="1"/>
  <c r="H127" i="1" s="1"/>
  <c r="C127" i="1"/>
  <c r="G127" i="1" s="1"/>
  <c r="H126" i="1"/>
  <c r="D126" i="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H111" i="1"/>
  <c r="D111" i="1"/>
  <c r="C111" i="1"/>
  <c r="G111" i="1" s="1"/>
  <c r="D110" i="1"/>
  <c r="H110" i="1" s="1"/>
  <c r="C110" i="1"/>
  <c r="G110" i="1" s="1"/>
  <c r="D109" i="1"/>
  <c r="H109" i="1" s="1"/>
  <c r="C109" i="1"/>
  <c r="G109" i="1" s="1"/>
  <c r="D108" i="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C102" i="1"/>
  <c r="G102" i="1" s="1"/>
  <c r="D101" i="1"/>
  <c r="H101" i="1" s="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H87" i="1"/>
  <c r="D87" i="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H79" i="1"/>
  <c r="D79" i="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C65" i="1"/>
  <c r="D64" i="1"/>
  <c r="C64" i="1"/>
  <c r="D63" i="1"/>
  <c r="H63" i="1" s="1"/>
  <c r="C63" i="1"/>
  <c r="G63" i="1" s="1"/>
  <c r="D62" i="1"/>
  <c r="H62" i="1" s="1"/>
  <c r="C62" i="1"/>
  <c r="G62" i="1" s="1"/>
  <c r="D61" i="1"/>
  <c r="H61" i="1" s="1"/>
  <c r="C61" i="1"/>
  <c r="G61" i="1" s="1"/>
  <c r="D60" i="1"/>
  <c r="H60" i="1" s="1"/>
  <c r="C60" i="1"/>
  <c r="G60" i="1" s="1"/>
  <c r="D59" i="1"/>
  <c r="C59" i="1"/>
  <c r="G59" i="1" s="1"/>
  <c r="D58" i="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C46" i="1"/>
  <c r="D45" i="1"/>
  <c r="H45" i="1" s="1"/>
  <c r="C45" i="1"/>
  <c r="G45" i="1" s="1"/>
  <c r="D44" i="1"/>
  <c r="H44" i="1" s="1"/>
  <c r="C44" i="1"/>
  <c r="G44" i="1" s="1"/>
  <c r="D43" i="1"/>
  <c r="H43" i="1" s="1"/>
  <c r="C43" i="1"/>
  <c r="G43" i="1" s="1"/>
  <c r="H42" i="1"/>
  <c r="D42" i="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E26" i="9" l="1"/>
  <c r="B26" i="9" s="1"/>
  <c r="G1139" i="1"/>
  <c r="E285" i="9"/>
  <c r="B285" i="9" s="1"/>
  <c r="G1133" i="1"/>
  <c r="E283" i="9"/>
  <c r="B283" i="9" s="1"/>
  <c r="G1455" i="1"/>
  <c r="G1453" i="1"/>
  <c r="G1454" i="1"/>
  <c r="G1217" i="1"/>
  <c r="G1263" i="1"/>
  <c r="G1232" i="1"/>
  <c r="G1240" i="1"/>
  <c r="G1262" i="1"/>
  <c r="D1223" i="1"/>
  <c r="G1223" i="1" s="1"/>
  <c r="F246" i="5"/>
  <c r="D1214" i="1"/>
  <c r="F239" i="5"/>
  <c r="G1156" i="1"/>
  <c r="G1154" i="1"/>
  <c r="G1155" i="1"/>
  <c r="G1014" i="1"/>
  <c r="F35" i="5"/>
  <c r="H993" i="1"/>
  <c r="H1004" i="1"/>
  <c r="H997" i="1"/>
  <c r="E12" i="5"/>
  <c r="E7" i="5" s="1"/>
  <c r="D985" i="1" s="1"/>
  <c r="F19" i="5"/>
  <c r="D991" i="1"/>
  <c r="G991" i="1" s="1"/>
  <c r="H995" i="1"/>
  <c r="F13" i="5"/>
  <c r="F214" i="9"/>
  <c r="B214" i="9" s="1"/>
  <c r="F216" i="9"/>
  <c r="B216" i="9" s="1"/>
  <c r="E284" i="9"/>
  <c r="B284" i="9" s="1"/>
  <c r="C1483" i="1"/>
  <c r="H1483" i="1" s="1"/>
  <c r="F133" i="4"/>
  <c r="D245" i="5"/>
  <c r="C1216" i="1"/>
  <c r="G1216" i="1" s="1"/>
  <c r="C1124" i="1"/>
  <c r="C1127" i="1"/>
  <c r="G1127" i="1" s="1"/>
  <c r="C1013" i="1"/>
  <c r="G1013" i="1" s="1"/>
  <c r="C991" i="1"/>
  <c r="D12" i="5"/>
  <c r="D7" i="5" s="1"/>
  <c r="C1524" i="1"/>
  <c r="H1524" i="1" s="1"/>
  <c r="D43" i="8"/>
  <c r="I35" i="3" s="1"/>
  <c r="G1526" i="1"/>
  <c r="G1530" i="1"/>
  <c r="G1524" i="1"/>
  <c r="H1453" i="1"/>
  <c r="H1454" i="1"/>
  <c r="C1436" i="1"/>
  <c r="G1436" i="1" s="1"/>
  <c r="G46" i="1"/>
  <c r="G1420" i="1"/>
  <c r="C1408" i="1"/>
  <c r="D1408" i="1"/>
  <c r="G1408" i="1" s="1"/>
  <c r="D1409" i="1"/>
  <c r="G1409" i="1" s="1"/>
  <c r="E141" i="6"/>
  <c r="F115" i="6"/>
  <c r="C358" i="1"/>
  <c r="H358" i="1" s="1"/>
  <c r="C364" i="1"/>
  <c r="C248" i="1"/>
  <c r="H248" i="1" s="1"/>
  <c r="H255" i="1"/>
  <c r="H257" i="1"/>
  <c r="E68" i="9"/>
  <c r="B68" i="9" s="1"/>
  <c r="H206" i="1"/>
  <c r="H190" i="1"/>
  <c r="H184" i="1"/>
  <c r="B219" i="9"/>
  <c r="E43" i="9"/>
  <c r="B43" i="9" s="1"/>
  <c r="H179" i="1"/>
  <c r="H173" i="1"/>
  <c r="E42" i="9"/>
  <c r="B42" i="9" s="1"/>
  <c r="H175" i="1"/>
  <c r="H174" i="1"/>
  <c r="H170" i="1"/>
  <c r="H168" i="1"/>
  <c r="H167" i="1"/>
  <c r="H165" i="1"/>
  <c r="H164" i="1"/>
  <c r="H163" i="1"/>
  <c r="H161" i="1"/>
  <c r="H160" i="1"/>
  <c r="D163" i="4"/>
  <c r="H155" i="1"/>
  <c r="H154" i="1"/>
  <c r="C149" i="1"/>
  <c r="H149" i="1" s="1"/>
  <c r="H150" i="1"/>
  <c r="D152" i="4"/>
  <c r="C148" i="1" s="1"/>
  <c r="H129" i="1"/>
  <c r="H130" i="1"/>
  <c r="H132" i="1"/>
  <c r="H102" i="1"/>
  <c r="E37" i="9"/>
  <c r="B37" i="9" s="1"/>
  <c r="H108" i="1"/>
  <c r="H64" i="1"/>
  <c r="H65" i="1"/>
  <c r="E29" i="9"/>
  <c r="B29" i="9" s="1"/>
  <c r="E27" i="9"/>
  <c r="B27" i="9" s="1"/>
  <c r="H46" i="1"/>
  <c r="H58" i="1"/>
  <c r="H59" i="1"/>
  <c r="H648" i="1"/>
  <c r="H649" i="1"/>
  <c r="E21" i="9"/>
  <c r="B21" i="9" s="1"/>
  <c r="H818" i="1"/>
  <c r="H668" i="1"/>
  <c r="H646" i="1"/>
  <c r="E274" i="9"/>
  <c r="B274" i="9" s="1"/>
  <c r="H643" i="1"/>
  <c r="H642" i="1"/>
  <c r="H645" i="1"/>
  <c r="G288" i="1"/>
  <c r="D411" i="1"/>
  <c r="E644" i="4"/>
  <c r="D638" i="1" s="1"/>
  <c r="H638" i="1" s="1"/>
  <c r="G289" i="1"/>
  <c r="H411" i="1"/>
  <c r="H412" i="1"/>
  <c r="H637" i="1"/>
  <c r="G132" i="1"/>
  <c r="G129" i="1"/>
  <c r="G130" i="1"/>
  <c r="G131" i="1"/>
  <c r="G64" i="1"/>
  <c r="G65" i="1"/>
  <c r="H378" i="1"/>
  <c r="H379" i="1"/>
  <c r="H364" i="1"/>
  <c r="H365" i="1"/>
  <c r="E350" i="4"/>
  <c r="D345" i="1" s="1"/>
  <c r="H345" i="1" s="1"/>
  <c r="G206" i="1"/>
  <c r="G184" i="1"/>
  <c r="G179" i="1"/>
  <c r="G177" i="1"/>
  <c r="G175" i="1"/>
  <c r="G173" i="1"/>
  <c r="G174" i="1"/>
  <c r="E163" i="4"/>
  <c r="D159" i="1" s="1"/>
  <c r="G168" i="1"/>
  <c r="G167" i="1"/>
  <c r="G165" i="1"/>
  <c r="G166" i="1"/>
  <c r="G164" i="1"/>
  <c r="G163" i="1"/>
  <c r="G160" i="1"/>
  <c r="G155" i="1"/>
  <c r="E152" i="4"/>
  <c r="B217" i="9"/>
  <c r="G150" i="1"/>
  <c r="H343"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7" i="1"/>
  <c r="G998" i="1"/>
  <c r="G999" i="1"/>
  <c r="G1000" i="1"/>
  <c r="G1001" i="1"/>
  <c r="G1002" i="1"/>
  <c r="G1003" i="1"/>
  <c r="G1004" i="1"/>
  <c r="G1005" i="1"/>
  <c r="G1006" i="1"/>
  <c r="G1007" i="1"/>
  <c r="G1008" i="1"/>
  <c r="G1009"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80" i="1"/>
  <c r="G1481" i="1"/>
  <c r="G1485" i="1"/>
  <c r="G1487" i="1"/>
  <c r="G1489" i="1"/>
  <c r="G1491" i="1"/>
  <c r="G1493" i="1"/>
  <c r="G1495" i="1"/>
  <c r="G1497" i="1"/>
  <c r="G1499"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F7" i="4"/>
  <c r="D6" i="4"/>
  <c r="E420" i="4"/>
  <c r="G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I16" i="3"/>
  <c r="E412" i="4"/>
  <c r="F298" i="4"/>
  <c r="D407" i="4"/>
  <c r="D408" i="4"/>
  <c r="F350" i="4"/>
  <c r="E408" i="4"/>
  <c r="D403" i="1" s="1"/>
  <c r="F421" i="4"/>
  <c r="D420" i="4"/>
  <c r="D636" i="4" s="1"/>
  <c r="E636" i="4"/>
  <c r="D630" i="1" s="1"/>
  <c r="I20" i="3"/>
  <c r="F69" i="5"/>
  <c r="F8" i="4"/>
  <c r="F134" i="4"/>
  <c r="F140" i="4"/>
  <c r="D196" i="4"/>
  <c r="F299" i="4"/>
  <c r="F345" i="4"/>
  <c r="F351" i="4"/>
  <c r="F397" i="4"/>
  <c r="F417" i="4"/>
  <c r="F422" i="4"/>
  <c r="F460" i="4"/>
  <c r="F516" i="4"/>
  <c r="F528" i="4"/>
  <c r="F8" i="5"/>
  <c r="F70" i="5"/>
  <c r="F88" i="5"/>
  <c r="D118" i="5"/>
  <c r="H287" i="9"/>
  <c r="E287" i="9" s="1"/>
  <c r="B287" i="9" s="1"/>
  <c r="E146" i="5"/>
  <c r="D1124" i="1" s="1"/>
  <c r="H1124" i="1" s="1"/>
  <c r="D42" i="8"/>
  <c r="F416" i="4"/>
  <c r="F603" i="4"/>
  <c r="H289" i="9"/>
  <c r="E289" i="9" s="1"/>
  <c r="B289" i="9" s="1"/>
  <c r="E176" i="5"/>
  <c r="F149" i="5"/>
  <c r="D190" i="5"/>
  <c r="D206" i="5"/>
  <c r="D238" i="5"/>
  <c r="D258" i="5"/>
  <c r="D5" i="6"/>
  <c r="D89" i="6"/>
  <c r="D129"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F177" i="5"/>
  <c r="B297" i="9"/>
  <c r="E296" i="9"/>
  <c r="I10" i="3" s="1"/>
  <c r="B227" i="9"/>
  <c r="B229" i="9"/>
  <c r="B231" i="9"/>
  <c r="B233" i="9"/>
  <c r="B235" i="9"/>
  <c r="B237" i="9"/>
  <c r="B239" i="9"/>
  <c r="B241" i="9"/>
  <c r="B243" i="9"/>
  <c r="B245" i="9"/>
  <c r="B247" i="9"/>
  <c r="B249" i="9"/>
  <c r="B251" i="9"/>
  <c r="F146" i="5" l="1"/>
  <c r="H991" i="1"/>
  <c r="D990" i="1"/>
  <c r="G294" i="9"/>
  <c r="E294" i="9" s="1"/>
  <c r="C1518" i="1"/>
  <c r="G1518" i="1" s="1"/>
  <c r="G1483" i="1"/>
  <c r="F245" i="5"/>
  <c r="C1222" i="1"/>
  <c r="H1216" i="1"/>
  <c r="C985" i="1"/>
  <c r="H20" i="3"/>
  <c r="F7" i="5"/>
  <c r="F12" i="5"/>
  <c r="C990" i="1"/>
  <c r="H1518" i="1"/>
  <c r="D1435" i="1"/>
  <c r="I28" i="3"/>
  <c r="G358" i="1"/>
  <c r="G248" i="1"/>
  <c r="D151" i="4"/>
  <c r="D289" i="4" s="1"/>
  <c r="D290" i="4" s="1"/>
  <c r="F163" i="4"/>
  <c r="C159" i="1"/>
  <c r="H159" i="1" s="1"/>
  <c r="F152" i="4"/>
  <c r="G149" i="1"/>
  <c r="G638" i="1"/>
  <c r="G345" i="1"/>
  <c r="E407" i="4"/>
  <c r="D402" i="1" s="1"/>
  <c r="G159" i="1"/>
  <c r="E151" i="4"/>
  <c r="D148" i="1"/>
  <c r="H20" i="9"/>
  <c r="G20" i="9"/>
  <c r="F636" i="4"/>
  <c r="C630" i="1"/>
  <c r="F129" i="6"/>
  <c r="C1423" i="1"/>
  <c r="G299" i="9"/>
  <c r="E299" i="9" s="1"/>
  <c r="D141" i="6"/>
  <c r="F5" i="6"/>
  <c r="H24" i="3"/>
  <c r="C1299" i="1"/>
  <c r="D237" i="5"/>
  <c r="F238" i="5"/>
  <c r="C1215" i="1"/>
  <c r="G291" i="9"/>
  <c r="E291" i="9" s="1"/>
  <c r="B291" i="9" s="1"/>
  <c r="F190" i="5"/>
  <c r="C1167" i="1"/>
  <c r="E175" i="5"/>
  <c r="D1152" i="1" s="1"/>
  <c r="I22" i="3"/>
  <c r="D1153" i="1"/>
  <c r="K1432" i="9"/>
  <c r="G295" i="9"/>
  <c r="E295" i="9" s="1"/>
  <c r="B295" i="9" s="1"/>
  <c r="I34" i="3"/>
  <c r="C1517" i="1"/>
  <c r="F118" i="5"/>
  <c r="C1096" i="1"/>
  <c r="D68" i="5"/>
  <c r="F407" i="4"/>
  <c r="C402" i="1"/>
  <c r="E639" i="4"/>
  <c r="D407" i="1"/>
  <c r="E68" i="5"/>
  <c r="D412" i="4"/>
  <c r="F6" i="4"/>
  <c r="H16" i="3"/>
  <c r="C2" i="1"/>
  <c r="G1124" i="1"/>
  <c r="E165" i="9"/>
  <c r="B165" i="9" s="1"/>
  <c r="F212" i="9"/>
  <c r="B212" i="9" s="1"/>
  <c r="F89" i="6"/>
  <c r="C1383" i="1"/>
  <c r="F258" i="5"/>
  <c r="C1235" i="1"/>
  <c r="G292" i="9"/>
  <c r="E292" i="9" s="1"/>
  <c r="B292" i="9" s="1"/>
  <c r="F206" i="5"/>
  <c r="C1183" i="1"/>
  <c r="D176" i="5"/>
  <c r="B294" i="9"/>
  <c r="F196" i="4"/>
  <c r="C192" i="1"/>
  <c r="D635" i="4"/>
  <c r="F420" i="4"/>
  <c r="C414" i="1"/>
  <c r="F408" i="4"/>
  <c r="C403" i="1"/>
  <c r="E635" i="4"/>
  <c r="D629" i="1" s="1"/>
  <c r="D414" i="1"/>
  <c r="G1222" i="1" l="1"/>
  <c r="H1222" i="1"/>
  <c r="H985" i="1"/>
  <c r="G985" i="1"/>
  <c r="H990" i="1"/>
  <c r="G990" i="1"/>
  <c r="E293" i="9"/>
  <c r="C147" i="1"/>
  <c r="F151" i="4"/>
  <c r="H17" i="3"/>
  <c r="E20" i="9"/>
  <c r="B20" i="9" s="1"/>
  <c r="H148" i="1"/>
  <c r="G148" i="1"/>
  <c r="D147" i="1"/>
  <c r="H147" i="1" s="1"/>
  <c r="E289" i="4"/>
  <c r="F289" i="4" s="1"/>
  <c r="I17" i="3"/>
  <c r="H403" i="1"/>
  <c r="G403" i="1"/>
  <c r="G192" i="1"/>
  <c r="H192" i="1"/>
  <c r="D175" i="5"/>
  <c r="F176" i="5"/>
  <c r="H22" i="3"/>
  <c r="C1153" i="1"/>
  <c r="G1235" i="1"/>
  <c r="H1235" i="1"/>
  <c r="G1383" i="1"/>
  <c r="H1383" i="1"/>
  <c r="G2" i="1"/>
  <c r="H2" i="1"/>
  <c r="D639" i="4"/>
  <c r="F412" i="4"/>
  <c r="C407" i="1"/>
  <c r="G1167" i="1"/>
  <c r="H1167" i="1"/>
  <c r="H1299" i="1"/>
  <c r="G1299" i="1"/>
  <c r="B299" i="9"/>
  <c r="E298" i="9"/>
  <c r="H630" i="1"/>
  <c r="G630" i="1"/>
  <c r="G147" i="1"/>
  <c r="H414" i="1"/>
  <c r="G414" i="1"/>
  <c r="F635" i="4"/>
  <c r="C629" i="1"/>
  <c r="G1183" i="1"/>
  <c r="H1183" i="1"/>
  <c r="C286" i="1"/>
  <c r="I21" i="3"/>
  <c r="D1046" i="1"/>
  <c r="E6" i="5"/>
  <c r="D633" i="1"/>
  <c r="H402" i="1"/>
  <c r="G402" i="1"/>
  <c r="F68" i="5"/>
  <c r="H21" i="3"/>
  <c r="C1046" i="1"/>
  <c r="D6" i="5"/>
  <c r="G1096" i="1"/>
  <c r="H1096" i="1"/>
  <c r="H1517" i="1"/>
  <c r="G1517" i="1"/>
  <c r="H11" i="3"/>
  <c r="G1215" i="1"/>
  <c r="H1215" i="1"/>
  <c r="F237" i="5"/>
  <c r="H23" i="3"/>
  <c r="C1214" i="1"/>
  <c r="F141" i="6"/>
  <c r="H28" i="3"/>
  <c r="C1435" i="1"/>
  <c r="G1423" i="1"/>
  <c r="H1423" i="1"/>
  <c r="D291" i="4"/>
  <c r="D413" i="4"/>
  <c r="C285" i="1"/>
  <c r="E19" i="9" l="1"/>
  <c r="E413" i="4"/>
  <c r="D285" i="1"/>
  <c r="G285" i="1" s="1"/>
  <c r="E290" i="4"/>
  <c r="E291" i="4"/>
  <c r="D287" i="1" s="1"/>
  <c r="D640" i="4"/>
  <c r="D415" i="4"/>
  <c r="F413" i="4"/>
  <c r="C408" i="1"/>
  <c r="F291" i="4"/>
  <c r="C287" i="1"/>
  <c r="G1435" i="1"/>
  <c r="H1435" i="1"/>
  <c r="G1046" i="1"/>
  <c r="H1046" i="1"/>
  <c r="H629" i="1"/>
  <c r="G629" i="1"/>
  <c r="G1214" i="1"/>
  <c r="H1214" i="1"/>
  <c r="G282" i="9"/>
  <c r="E282" i="9" s="1"/>
  <c r="B282" i="9" s="1"/>
  <c r="G276" i="9"/>
  <c r="F6" i="5"/>
  <c r="C984" i="1"/>
  <c r="H276" i="9"/>
  <c r="D984" i="1"/>
  <c r="D641" i="4"/>
  <c r="F639" i="4"/>
  <c r="C633" i="1"/>
  <c r="G1153" i="1"/>
  <c r="H1153" i="1"/>
  <c r="N3" i="9"/>
  <c r="I11" i="3"/>
  <c r="H9" i="3"/>
  <c r="H407" i="1"/>
  <c r="G407" i="1"/>
  <c r="D414" i="4"/>
  <c r="F175" i="5"/>
  <c r="C1152" i="1"/>
  <c r="D286" i="1" l="1"/>
  <c r="G286" i="1" s="1"/>
  <c r="F290" i="4"/>
  <c r="H285" i="1"/>
  <c r="E414" i="4"/>
  <c r="D409" i="1" s="1"/>
  <c r="E640" i="4"/>
  <c r="D408" i="1"/>
  <c r="G408" i="1" s="1"/>
  <c r="E415" i="4"/>
  <c r="D410" i="1" s="1"/>
  <c r="K3" i="9"/>
  <c r="I9" i="3"/>
  <c r="H8" i="3"/>
  <c r="H984" i="1"/>
  <c r="G984" i="1"/>
  <c r="E276" i="9"/>
  <c r="G287" i="1"/>
  <c r="H287" i="1"/>
  <c r="H408" i="1"/>
  <c r="F415" i="4"/>
  <c r="C410" i="1"/>
  <c r="G1152" i="1"/>
  <c r="H1152" i="1"/>
  <c r="C409" i="1"/>
  <c r="H633" i="1"/>
  <c r="G633" i="1"/>
  <c r="C635" i="1"/>
  <c r="D642" i="4"/>
  <c r="F640" i="4"/>
  <c r="C634" i="1"/>
  <c r="F414" i="4" l="1"/>
  <c r="H286" i="1"/>
  <c r="E641" i="4"/>
  <c r="F641" i="4" s="1"/>
  <c r="E642" i="4"/>
  <c r="D634" i="1"/>
  <c r="H634" i="1" s="1"/>
  <c r="D646" i="4"/>
  <c r="F642" i="4"/>
  <c r="C636" i="1"/>
  <c r="D645" i="4"/>
  <c r="H409" i="1"/>
  <c r="G409" i="1"/>
  <c r="H410" i="1"/>
  <c r="G410" i="1"/>
  <c r="B276" i="9"/>
  <c r="E275" i="9"/>
  <c r="M3" i="9"/>
  <c r="I8" i="3"/>
  <c r="G634" i="1" l="1"/>
  <c r="D636" i="1"/>
  <c r="H636" i="1" s="1"/>
  <c r="E646" i="4"/>
  <c r="D635" i="1"/>
  <c r="E645" i="4"/>
  <c r="F645" i="4" s="1"/>
  <c r="H18" i="3"/>
  <c r="C639" i="1"/>
  <c r="F646" i="4"/>
  <c r="H19" i="3"/>
  <c r="C640" i="1"/>
  <c r="G636" i="1" l="1"/>
  <c r="D639" i="1"/>
  <c r="H639" i="1" s="1"/>
  <c r="I18" i="3"/>
  <c r="D640" i="1"/>
  <c r="G640" i="1" s="1"/>
  <c r="I19" i="3"/>
  <c r="H635" i="1"/>
  <c r="G635" i="1"/>
  <c r="H640" i="1"/>
  <c r="G639" i="1" l="1"/>
  <c r="H7" i="3"/>
  <c r="J3" i="9" s="1"/>
  <c r="I7" i="3" l="1"/>
  <c r="M272" i="9"/>
  <c r="L272" i="9"/>
  <c r="H18" i="9"/>
  <c r="G18" i="9"/>
  <c r="J17" i="9"/>
  <c r="I6" i="9"/>
  <c r="J7" i="9"/>
  <c r="K8" i="9"/>
  <c r="J11" i="9"/>
  <c r="K12" i="9"/>
  <c r="H15" i="9"/>
  <c r="G16" i="9"/>
  <c r="G17" i="9"/>
  <c r="I5" i="9"/>
  <c r="J6" i="9"/>
  <c r="K7" i="9"/>
  <c r="I9" i="9"/>
  <c r="J10" i="9"/>
  <c r="K11" i="9"/>
  <c r="I13" i="9"/>
  <c r="G15" i="9"/>
  <c r="E15" i="9" s="1"/>
  <c r="H16" i="9"/>
  <c r="H17" i="9"/>
  <c r="J5" i="9"/>
  <c r="K6" i="9"/>
  <c r="I8" i="9"/>
  <c r="J9" i="9"/>
  <c r="K10" i="9"/>
  <c r="I12" i="9"/>
  <c r="J13" i="9"/>
  <c r="M15" i="9"/>
  <c r="L16" i="9"/>
  <c r="I17" i="9"/>
  <c r="K5" i="9"/>
  <c r="I7" i="9"/>
  <c r="J8" i="9"/>
  <c r="K9" i="9"/>
  <c r="I11" i="9"/>
  <c r="J12" i="9"/>
  <c r="K13" i="9"/>
  <c r="L15" i="9"/>
  <c r="M16" i="9"/>
  <c r="F15" i="9" l="1"/>
  <c r="E7" i="9"/>
  <c r="B7" i="9" s="1"/>
  <c r="E11" i="9"/>
  <c r="B11" i="9" s="1"/>
  <c r="E18" i="9"/>
  <c r="B18" i="9" s="1"/>
  <c r="F272" i="9"/>
  <c r="F19" i="9" s="1"/>
  <c r="F16" i="9"/>
  <c r="E8" i="9"/>
  <c r="B8" i="9" s="1"/>
  <c r="E13" i="9"/>
  <c r="B13" i="9" s="1"/>
  <c r="E10" i="9"/>
  <c r="B10" i="9" s="1"/>
  <c r="E5" i="9"/>
  <c r="E16" i="9"/>
  <c r="E6" i="9"/>
  <c r="B6" i="9" s="1"/>
  <c r="B272" i="9"/>
  <c r="E12" i="9"/>
  <c r="B12" i="9" s="1"/>
  <c r="E9" i="9"/>
  <c r="B9" i="9" s="1"/>
  <c r="E17" i="9"/>
  <c r="B17" i="9" s="1"/>
  <c r="F14" i="9" l="1"/>
  <c r="B15" i="9"/>
  <c r="B16" i="9"/>
  <c r="E14" i="9"/>
  <c r="F3"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<sst xmlns="http://schemas.openxmlformats.org/spreadsheetml/2006/main" count="4313" uniqueCount="3393">
  <si>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</si>
  <si>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</si>
  <si>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</si>
  <si>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</si>
  <si>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</si>
  <si>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</si>
  <si>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</si>
  <si>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</si>
  <si>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</si>
  <si>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</si>
  <si>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</si>
  <si>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</si>
  <si>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</si>
  <si>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</si>
  <si>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</si>
  <si>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</si>
  <si>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</si>
  <si>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</si>
  <si>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</si>
  <si>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</si>
  <si>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</si>
  <si>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</si>
  <si>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</si>
  <si>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</si>
  <si>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</si>
  <si>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</si>
  <si>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</si>
  <si>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</si>
  <si>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</si>
  <si>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</si>
  <si>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</si>
  <si>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BRATOLJUBA KLAIĆA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</si>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</sst>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7962225</v>
      </c>
      <c r="D2" s="6">
        <f>'PR-RAS'!E6</f>
        <v>8167043.0800000001</v>
      </c>
      <c r="E2" s="6">
        <v>0</v>
      </c>
      <c r="F2" s="6">
        <v>0</v>
      </c>
      <c r="G2" s="7">
        <f t="shared" ref="G2:G264" si="0">(B2/1000)*(C2*1+D2*2)</f>
        <v>24296.311160000001</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7108712</v>
      </c>
      <c r="D46" s="1">
        <f>'PR-RAS'!E50</f>
        <v>7455516.7400000002</v>
      </c>
      <c r="E46" s="1">
        <v>0</v>
      </c>
      <c r="F46" s="1">
        <v>0</v>
      </c>
      <c r="G46" s="2">
        <f t="shared" si="0"/>
        <v>990888.5466</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106018</v>
      </c>
      <c r="D58" s="1">
        <f>'PR-RAS'!E62</f>
        <v>0</v>
      </c>
      <c r="E58" s="1">
        <v>0</v>
      </c>
      <c r="F58" s="1">
        <v>0</v>
      </c>
      <c r="G58" s="2">
        <f t="shared" si="0"/>
        <v>6043.0259999999998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106018</v>
      </c>
      <c r="D59" s="1">
        <f>'PR-RAS'!E63</f>
        <v>0</v>
      </c>
      <c r="E59" s="1">
        <v>0</v>
      </c>
      <c r="F59" s="1">
        <v>0</v>
      </c>
      <c r="G59" s="2">
        <f t="shared" si="0"/>
        <v>6149.0439999999999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7002694</v>
      </c>
      <c r="D64" s="1">
        <f>'PR-RAS'!E68</f>
        <v>7455516.7400000002</v>
      </c>
      <c r="E64" s="1">
        <v>0</v>
      </c>
      <c r="F64" s="1">
        <v>0</v>
      </c>
      <c r="G64" s="2">
        <f t="shared" si="0"/>
        <v>1380564.83124</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7002694</v>
      </c>
      <c r="D65" s="1">
        <f>'PR-RAS'!E69</f>
        <v>7455516.7400000002</v>
      </c>
      <c r="E65" s="1">
        <v>0</v>
      </c>
      <c r="F65" s="1">
        <v>0</v>
      </c>
      <c r="G65" s="2">
        <f t="shared" si="0"/>
        <v>1402478.5587200001</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1460</v>
      </c>
      <c r="D120" s="1">
        <f>'PR-RAS'!E124</f>
        <v>0</v>
      </c>
      <c r="E120" s="1">
        <v>0</v>
      </c>
      <c r="F120" s="1">
        <v>0</v>
      </c>
      <c r="G120" s="2">
        <f t="shared" si="0"/>
        <v>173.73999999999998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1460</v>
      </c>
      <c r="D121" s="1">
        <f>'PR-RAS'!E125</f>
        <v>0</v>
      </c>
      <c r="E121" s="1">
        <v>0</v>
      </c>
      <c r="F121" s="1">
        <v>0</v>
      </c>
      <c r="G121" s="2">
        <f t="shared" si="0"/>
        <v>175.2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1460</v>
      </c>
      <c r="D122" s="1">
        <f>'PR-RAS'!E126</f>
        <v>0</v>
      </c>
      <c r="E122" s="1">
        <v>0</v>
      </c>
      <c r="F122" s="1">
        <v>0</v>
      </c>
      <c r="G122" s="2">
        <f t="shared" si="0"/>
        <v>176.66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852053</v>
      </c>
      <c r="D129" s="1">
        <f>'PR-RAS'!E133</f>
        <v>711526.34</v>
      </c>
      <c r="E129" s="1">
        <v>0</v>
      </c>
      <c r="F129" s="1">
        <v>0</v>
      </c>
      <c r="G129" s="2">
        <f t="shared" si="0"/>
        <v>291213.52703999996</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852053</v>
      </c>
      <c r="D130" s="1">
        <f>'PR-RAS'!E134</f>
        <v>711526.34</v>
      </c>
      <c r="E130" s="1">
        <v>0</v>
      </c>
      <c r="F130" s="1">
        <v>0</v>
      </c>
      <c r="G130" s="2">
        <f t="shared" si="0"/>
        <v>293488.63271999999</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609337</v>
      </c>
      <c r="D131" s="1">
        <f>'PR-RAS'!E135</f>
        <v>695016.24</v>
      </c>
      <c r="E131" s="1">
        <v>0</v>
      </c>
      <c r="F131" s="1">
        <v>0</v>
      </c>
      <c r="G131" s="2">
        <f t="shared" si="0"/>
        <v>259918.0324</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242716</v>
      </c>
      <c r="D132" s="1">
        <f>'PR-RAS'!E136</f>
        <v>16510.099999999999</v>
      </c>
      <c r="E132" s="1">
        <v>0</v>
      </c>
      <c r="F132" s="1">
        <v>0</v>
      </c>
      <c r="G132" s="2">
        <f t="shared" si="0"/>
        <v>36121.442200000005</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7760690</v>
      </c>
      <c r="D147" s="1">
        <f>'PR-RAS'!E151</f>
        <v>7911055.7200000007</v>
      </c>
      <c r="E147" s="1">
        <v>0</v>
      </c>
      <c r="F147" s="1">
        <v>0</v>
      </c>
      <c r="G147" s="2">
        <f t="shared" si="0"/>
        <v>3443089.0102400002</v>
      </c>
      <c r="H147" s="2">
        <f t="shared" si="1"/>
        <v>0.27999999932944775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6719009</v>
      </c>
      <c r="D148" s="1">
        <f>'PR-RAS'!E152</f>
        <v>6929053.6800000006</v>
      </c>
      <c r="E148" s="1">
        <v>0</v>
      </c>
      <c r="F148" s="1">
        <v>0</v>
      </c>
      <c r="G148" s="2">
        <f t="shared" si="0"/>
        <v>3024836.1049199998</v>
      </c>
      <c r="H148" s="2">
        <f t="shared" si="1"/>
        <v>0.31999999936670065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5599904</v>
      </c>
      <c r="D149" s="1">
        <f>'PR-RAS'!E153</f>
        <v>5724910.9800000004</v>
      </c>
      <c r="E149" s="1">
        <v>0</v>
      </c>
      <c r="F149" s="1">
        <v>0</v>
      </c>
      <c r="G149" s="2">
        <f t="shared" si="0"/>
        <v>2523359.4420799999</v>
      </c>
      <c r="H149" s="2">
        <f t="shared" si="1"/>
        <v>1.9999999552965164E-2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5490040</v>
      </c>
      <c r="D150" s="1">
        <f>'PR-RAS'!E154</f>
        <v>5561913.6699999999</v>
      </c>
      <c r="E150" s="1">
        <v>0</v>
      </c>
      <c r="F150" s="1">
        <v>0</v>
      </c>
      <c r="G150" s="2">
        <f t="shared" si="0"/>
        <v>2475466.2336599999</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39495</v>
      </c>
      <c r="D152" s="1">
        <f>'PR-RAS'!E156</f>
        <v>40068.620000000003</v>
      </c>
      <c r="E152" s="1">
        <v>0</v>
      </c>
      <c r="F152" s="1">
        <v>0</v>
      </c>
      <c r="G152" s="2">
        <f t="shared" si="0"/>
        <v>18064.468240000002</v>
      </c>
      <c r="H152" s="2">
        <f t="shared" si="1"/>
        <v>0.37999999999738066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70369</v>
      </c>
      <c r="D153" s="1">
        <f>'PR-RAS'!E157</f>
        <v>122928.69</v>
      </c>
      <c r="E153" s="1">
        <v>0</v>
      </c>
      <c r="F153" s="1">
        <v>0</v>
      </c>
      <c r="G153" s="2">
        <f t="shared" si="0"/>
        <v>48066.409760000002</v>
      </c>
      <c r="H153" s="2">
        <f t="shared" si="1"/>
        <v>0.30999999999767169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207515</v>
      </c>
      <c r="D154" s="1">
        <f>'PR-RAS'!E158</f>
        <v>267889.13</v>
      </c>
      <c r="E154" s="1">
        <v>0</v>
      </c>
      <c r="F154" s="1">
        <v>0</v>
      </c>
      <c r="G154" s="2">
        <f t="shared" si="0"/>
        <v>113723.86878</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911590</v>
      </c>
      <c r="D155" s="1">
        <f>'PR-RAS'!E159</f>
        <v>936253.57</v>
      </c>
      <c r="E155" s="1">
        <v>0</v>
      </c>
      <c r="F155" s="1">
        <v>0</v>
      </c>
      <c r="G155" s="2">
        <f t="shared" si="0"/>
        <v>428750.95955999993</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909872</v>
      </c>
      <c r="D157" s="1">
        <f>'PR-RAS'!E161</f>
        <v>936009.33</v>
      </c>
      <c r="E157" s="1">
        <v>0</v>
      </c>
      <c r="F157" s="1">
        <v>0</v>
      </c>
      <c r="G157" s="2">
        <f t="shared" si="0"/>
        <v>433974.94296000001</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1718</v>
      </c>
      <c r="D158" s="1">
        <f>'PR-RAS'!E162</f>
        <v>244.24</v>
      </c>
      <c r="E158" s="1">
        <v>0</v>
      </c>
      <c r="F158" s="1">
        <v>0</v>
      </c>
      <c r="G158" s="2">
        <f t="shared" si="0"/>
        <v>346.41736000000003</v>
      </c>
      <c r="H158" s="2">
        <f t="shared" si="1"/>
        <v>0.24000000000000909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1031812</v>
      </c>
      <c r="D159" s="1">
        <f>'PR-RAS'!E163</f>
        <v>980580.80999999994</v>
      </c>
      <c r="E159" s="1">
        <v>0</v>
      </c>
      <c r="F159" s="1">
        <v>0</v>
      </c>
      <c r="G159" s="2">
        <f t="shared" si="0"/>
        <v>472889.83196000004</v>
      </c>
      <c r="H159" s="2">
        <f t="shared" si="1"/>
        <v>0.19000000006053597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176379</v>
      </c>
      <c r="D160" s="1">
        <f>'PR-RAS'!E164</f>
        <v>185473.74</v>
      </c>
      <c r="E160" s="1">
        <v>0</v>
      </c>
      <c r="F160" s="1">
        <v>0</v>
      </c>
      <c r="G160" s="2">
        <f t="shared" si="0"/>
        <v>87024.910319999995</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5844</v>
      </c>
      <c r="D161" s="1">
        <f>'PR-RAS'!E165</f>
        <v>6562.8</v>
      </c>
      <c r="E161" s="1">
        <v>0</v>
      </c>
      <c r="F161" s="1">
        <v>0</v>
      </c>
      <c r="G161" s="2">
        <f t="shared" si="0"/>
        <v>3035.136</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149929</v>
      </c>
      <c r="D162" s="1">
        <f>'PR-RAS'!E166</f>
        <v>171151.94</v>
      </c>
      <c r="E162" s="1">
        <v>0</v>
      </c>
      <c r="F162" s="1">
        <v>0</v>
      </c>
      <c r="G162" s="2">
        <f t="shared" si="0"/>
        <v>79249.49368</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2550</v>
      </c>
      <c r="D163" s="1">
        <f>'PR-RAS'!E167</f>
        <v>1200</v>
      </c>
      <c r="E163" s="1">
        <v>0</v>
      </c>
      <c r="F163" s="1">
        <v>0</v>
      </c>
      <c r="G163" s="2">
        <f t="shared" si="0"/>
        <v>801.9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18056</v>
      </c>
      <c r="D164" s="1">
        <f>'PR-RAS'!E168</f>
        <v>6559</v>
      </c>
      <c r="E164" s="1">
        <v>0</v>
      </c>
      <c r="F164" s="1">
        <v>0</v>
      </c>
      <c r="G164" s="2">
        <f t="shared" si="0"/>
        <v>5081.3620000000001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535832</v>
      </c>
      <c r="D165" s="1">
        <f>'PR-RAS'!E169</f>
        <v>538451.62999999989</v>
      </c>
      <c r="E165" s="1">
        <v>0</v>
      </c>
      <c r="F165" s="1">
        <v>0</v>
      </c>
      <c r="G165" s="2">
        <f t="shared" si="0"/>
        <v>264488.58263999998</v>
      </c>
      <c r="H165" s="2">
        <f t="shared" si="1"/>
        <v>0.37000000011175871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56708</v>
      </c>
      <c r="D166" s="1">
        <f>'PR-RAS'!E170</f>
        <v>67840.31</v>
      </c>
      <c r="E166" s="1">
        <v>0</v>
      </c>
      <c r="F166" s="1">
        <v>0</v>
      </c>
      <c r="G166" s="2">
        <f t="shared" si="0"/>
        <v>31744.122299999999</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247386</v>
      </c>
      <c r="D167" s="1">
        <f>'PR-RAS'!E171</f>
        <v>254257.42</v>
      </c>
      <c r="E167" s="1">
        <v>0</v>
      </c>
      <c r="F167" s="1">
        <v>0</v>
      </c>
      <c r="G167" s="2">
        <f t="shared" si="0"/>
        <v>125479.53944000002</v>
      </c>
      <c r="H167" s="2">
        <f t="shared" si="1"/>
        <v>0.42000000001280569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138406</v>
      </c>
      <c r="D168" s="1">
        <f>'PR-RAS'!E172</f>
        <v>138375.39000000001</v>
      </c>
      <c r="E168" s="1">
        <v>0</v>
      </c>
      <c r="F168" s="1">
        <v>0</v>
      </c>
      <c r="G168" s="2">
        <f t="shared" si="0"/>
        <v>69331.182260000001</v>
      </c>
      <c r="H168" s="2">
        <f t="shared" si="1"/>
        <v>0.39000000001396984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74179</v>
      </c>
      <c r="D169" s="1">
        <f>'PR-RAS'!E173</f>
        <v>60344.61</v>
      </c>
      <c r="E169" s="1">
        <v>0</v>
      </c>
      <c r="F169" s="1">
        <v>0</v>
      </c>
      <c r="G169" s="2">
        <f t="shared" si="0"/>
        <v>32737.860960000002</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13218</v>
      </c>
      <c r="D170" s="1">
        <f>'PR-RAS'!E174</f>
        <v>13501.94</v>
      </c>
      <c r="E170" s="1">
        <v>0</v>
      </c>
      <c r="F170" s="1">
        <v>0</v>
      </c>
      <c r="G170" s="2">
        <f t="shared" si="0"/>
        <v>6797.4977200000012</v>
      </c>
      <c r="H170" s="2">
        <f t="shared" si="1"/>
        <v>5.9999999999490683E-2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5935</v>
      </c>
      <c r="D172" s="1">
        <f>'PR-RAS'!E176</f>
        <v>4131.96</v>
      </c>
      <c r="E172" s="1">
        <v>0</v>
      </c>
      <c r="F172" s="1">
        <v>0</v>
      </c>
      <c r="G172" s="2">
        <f t="shared" si="0"/>
        <v>2428.01532</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217873</v>
      </c>
      <c r="D173" s="1">
        <f>'PR-RAS'!E177</f>
        <v>182518.28</v>
      </c>
      <c r="E173" s="1">
        <v>0</v>
      </c>
      <c r="F173" s="1">
        <v>0</v>
      </c>
      <c r="G173" s="2">
        <f t="shared" si="0"/>
        <v>100260.44432</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19292</v>
      </c>
      <c r="D174" s="1">
        <f>'PR-RAS'!E178</f>
        <v>17344.32</v>
      </c>
      <c r="E174" s="1">
        <v>0</v>
      </c>
      <c r="F174" s="1">
        <v>0</v>
      </c>
      <c r="G174" s="2">
        <f t="shared" si="0"/>
        <v>9338.6507199999996</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132920</v>
      </c>
      <c r="D175" s="1">
        <f>'PR-RAS'!E179</f>
        <v>126263.56</v>
      </c>
      <c r="E175" s="1">
        <v>0</v>
      </c>
      <c r="F175" s="1">
        <v>0</v>
      </c>
      <c r="G175" s="2">
        <f t="shared" si="0"/>
        <v>67067.798879999988</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25374</v>
      </c>
      <c r="D177" s="1">
        <f>'PR-RAS'!E181</f>
        <v>24078.15</v>
      </c>
      <c r="E177" s="1">
        <v>0</v>
      </c>
      <c r="F177" s="1">
        <v>0</v>
      </c>
      <c r="G177" s="2">
        <f t="shared" si="0"/>
        <v>12941.3328</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13087</v>
      </c>
      <c r="D179" s="1">
        <f>'PR-RAS'!E183</f>
        <v>12958.5</v>
      </c>
      <c r="E179" s="1">
        <v>0</v>
      </c>
      <c r="F179" s="1">
        <v>0</v>
      </c>
      <c r="G179" s="2">
        <f t="shared" si="0"/>
        <v>6942.7119999999995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21875</v>
      </c>
      <c r="D180" s="1">
        <f>'PR-RAS'!E184</f>
        <v>0</v>
      </c>
      <c r="E180" s="1">
        <v>0</v>
      </c>
      <c r="F180" s="1">
        <v>0</v>
      </c>
      <c r="G180" s="2">
        <f t="shared" si="0"/>
        <v>3915.625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5325</v>
      </c>
      <c r="D182" s="1">
        <f>'PR-RAS'!E186</f>
        <v>1873.75</v>
      </c>
      <c r="E182" s="1">
        <v>0</v>
      </c>
      <c r="F182" s="1">
        <v>0</v>
      </c>
      <c r="G182" s="2">
        <f t="shared" si="0"/>
        <v>1642.1224999999999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101728</v>
      </c>
      <c r="D184" s="1">
        <f>'PR-RAS'!E188</f>
        <v>74137.16</v>
      </c>
      <c r="E184" s="1">
        <v>0</v>
      </c>
      <c r="F184" s="1">
        <v>0</v>
      </c>
      <c r="G184" s="2">
        <f t="shared" si="0"/>
        <v>45750.424559999999</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50306</v>
      </c>
      <c r="D190" s="1">
        <f>'PR-RAS'!E194</f>
        <v>12739.51</v>
      </c>
      <c r="E190" s="1">
        <v>0</v>
      </c>
      <c r="F190" s="1">
        <v>0</v>
      </c>
      <c r="G190" s="2">
        <f t="shared" si="0"/>
        <v>14323.368780000001</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51122</v>
      </c>
      <c r="D191" s="1">
        <f>'PR-RAS'!E195</f>
        <v>61397.65</v>
      </c>
      <c r="E191" s="1">
        <v>0</v>
      </c>
      <c r="F191" s="1">
        <v>0</v>
      </c>
      <c r="G191" s="2">
        <f t="shared" si="0"/>
        <v>33044.286999999997</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8900</v>
      </c>
      <c r="D192" s="1">
        <f>'PR-RAS'!E196</f>
        <v>914.69</v>
      </c>
      <c r="E192" s="1">
        <v>0</v>
      </c>
      <c r="F192" s="1">
        <v>0</v>
      </c>
      <c r="G192" s="2">
        <f t="shared" si="0"/>
        <v>2049.31158</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8900</v>
      </c>
      <c r="D206" s="1">
        <f>'PR-RAS'!E210</f>
        <v>914.69</v>
      </c>
      <c r="E206" s="1">
        <v>0</v>
      </c>
      <c r="F206" s="1">
        <v>0</v>
      </c>
      <c r="G206" s="2">
        <f t="shared" si="0"/>
        <v>2199.5228999999999</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8900</v>
      </c>
      <c r="D209" s="1">
        <f>'PR-RAS'!E213</f>
        <v>914.69</v>
      </c>
      <c r="E209" s="1">
        <v>0</v>
      </c>
      <c r="F209" s="1">
        <v>0</v>
      </c>
      <c r="G209" s="2">
        <f t="shared" si="0"/>
        <v>2231.7110400000001</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969</v>
      </c>
      <c r="D248" s="1">
        <f>'PR-RAS'!E252</f>
        <v>506.54</v>
      </c>
      <c r="E248" s="1">
        <v>0</v>
      </c>
      <c r="F248" s="1">
        <v>0</v>
      </c>
      <c r="G248" s="2">
        <f t="shared" si="0"/>
        <v>489.57375999999999</v>
      </c>
      <c r="H248" s="2">
        <f t="shared" si="1"/>
        <v>0.45999999999997954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969</v>
      </c>
      <c r="D255" s="1">
        <f>'PR-RAS'!E259</f>
        <v>506.54</v>
      </c>
      <c r="E255" s="1">
        <v>0</v>
      </c>
      <c r="F255" s="1">
        <v>0</v>
      </c>
      <c r="G255" s="2">
        <f t="shared" si="0"/>
        <v>503.44831999999997</v>
      </c>
      <c r="H255" s="2">
        <f t="shared" si="1"/>
        <v>0.45999999999997954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969</v>
      </c>
      <c r="D257" s="1">
        <f>'PR-RAS'!E261</f>
        <v>506.54</v>
      </c>
      <c r="E257" s="1">
        <v>0</v>
      </c>
      <c r="F257" s="1">
        <v>0</v>
      </c>
      <c r="G257" s="2">
        <f t="shared" si="0"/>
        <v>507.41248000000002</v>
      </c>
      <c r="H257" s="2">
        <f t="shared" si="1"/>
        <v>0.45999999999997954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7760690</v>
      </c>
      <c r="D285" s="1">
        <f>'PR-RAS'!E289</f>
        <v>7911055.7200000007</v>
      </c>
      <c r="E285" s="1">
        <v>0</v>
      </c>
      <c r="F285" s="1">
        <v>0</v>
      </c>
      <c r="G285" s="2">
        <f t="shared" si="8"/>
        <v>6697515.6089599999</v>
      </c>
      <c r="H285" s="2">
        <f t="shared" si="9"/>
        <v>0.27999999932944775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201535</v>
      </c>
      <c r="D286" s="1">
        <f>'PR-RAS'!E290</f>
        <v>255987.3599999994</v>
      </c>
      <c r="E286" s="1">
        <v>0</v>
      </c>
      <c r="F286" s="1">
        <v>0</v>
      </c>
      <c r="G286" s="2">
        <f t="shared" si="8"/>
        <v>203350.27019999965</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126564</v>
      </c>
      <c r="D345" s="1">
        <f>'PR-RAS'!E350</f>
        <v>242554.06</v>
      </c>
      <c r="E345" s="1">
        <v>0</v>
      </c>
      <c r="F345" s="1">
        <v>0</v>
      </c>
      <c r="G345" s="2">
        <f t="shared" si="8"/>
        <v>210415.20927999998</v>
      </c>
      <c r="H345" s="2">
        <f t="shared" si="9"/>
        <v>5.9999999997671694E-2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126564</v>
      </c>
      <c r="D358" s="1">
        <f>'PR-RAS'!E363</f>
        <v>242554.06</v>
      </c>
      <c r="E358" s="1">
        <v>0</v>
      </c>
      <c r="F358" s="1">
        <v>0</v>
      </c>
      <c r="G358" s="2">
        <f t="shared" si="8"/>
        <v>218366.94683999999</v>
      </c>
      <c r="H358" s="2">
        <f t="shared" si="9"/>
        <v>5.9999999997671694E-2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1599</v>
      </c>
      <c r="D364" s="1">
        <f>'PR-RAS'!E369</f>
        <v>15742.1</v>
      </c>
      <c r="E364" s="1">
        <v>0</v>
      </c>
      <c r="F364" s="1">
        <v>0</v>
      </c>
      <c r="G364" s="2">
        <f t="shared" si="8"/>
        <v>12009.201599999999</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15742.1</v>
      </c>
      <c r="E365" s="1">
        <v>0</v>
      </c>
      <c r="F365" s="1">
        <v>0</v>
      </c>
      <c r="G365" s="2">
        <f t="shared" si="8"/>
        <v>11460.248799999999</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1599</v>
      </c>
      <c r="D371" s="1">
        <f>'PR-RAS'!E376</f>
        <v>0</v>
      </c>
      <c r="E371" s="1">
        <v>0</v>
      </c>
      <c r="F371" s="1">
        <v>0</v>
      </c>
      <c r="G371" s="2">
        <f t="shared" si="8"/>
        <v>591.63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124965</v>
      </c>
      <c r="D378" s="1">
        <f>'PR-RAS'!E383</f>
        <v>226811.96</v>
      </c>
      <c r="E378" s="1">
        <v>0</v>
      </c>
      <c r="F378" s="1">
        <v>0</v>
      </c>
      <c r="G378" s="2">
        <f t="shared" si="8"/>
        <v>218128.02283999996</v>
      </c>
      <c r="H378" s="2">
        <f t="shared" si="9"/>
        <v>4.0000000008149073E-2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124965</v>
      </c>
      <c r="D379" s="1">
        <f>'PR-RAS'!E384</f>
        <v>226811.96</v>
      </c>
      <c r="E379" s="1">
        <v>0</v>
      </c>
      <c r="F379" s="1">
        <v>0</v>
      </c>
      <c r="G379" s="2">
        <f t="shared" si="8"/>
        <v>218706.61175999997</v>
      </c>
      <c r="H379" s="2">
        <f t="shared" si="9"/>
        <v>4.0000000008149073E-2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126564</v>
      </c>
      <c r="D403" s="1">
        <f>'PR-RAS'!E408</f>
        <v>242554.06</v>
      </c>
      <c r="E403" s="1">
        <v>0</v>
      </c>
      <c r="F403" s="1">
        <v>0</v>
      </c>
      <c r="G403" s="2">
        <f t="shared" si="8"/>
        <v>245892.19224</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7962225</v>
      </c>
      <c r="D407" s="1">
        <f>'PR-RAS'!E412</f>
        <v>8167043.0800000001</v>
      </c>
      <c r="E407" s="1">
        <v>0</v>
      </c>
      <c r="F407" s="1">
        <v>0</v>
      </c>
      <c r="G407" s="2">
        <f t="shared" si="8"/>
        <v>9864302.3309599999</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7887254</v>
      </c>
      <c r="D408" s="1">
        <f>'PR-RAS'!E413</f>
        <v>8153609.7800000003</v>
      </c>
      <c r="E408" s="1">
        <v>0</v>
      </c>
      <c r="F408" s="1">
        <v>0</v>
      </c>
      <c r="G408" s="2">
        <f t="shared" si="8"/>
        <v>9847150.7389199995</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74971</v>
      </c>
      <c r="D409" s="1">
        <f>'PR-RAS'!E414</f>
        <v>13433.299999999814</v>
      </c>
      <c r="E409" s="1">
        <v>0</v>
      </c>
      <c r="F409" s="1">
        <v>0</v>
      </c>
      <c r="G409" s="2">
        <f t="shared" si="8"/>
        <v>41549.740799999847</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7962225</v>
      </c>
      <c r="D633" s="1">
        <f>'PR-RAS'!E639</f>
        <v>8167043.0800000001</v>
      </c>
      <c r="E633" s="1">
        <v>0</v>
      </c>
      <c r="F633" s="1">
        <v>0</v>
      </c>
      <c r="G633" s="2">
        <f t="shared" si="10"/>
        <v>15355268.65312</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7887254</v>
      </c>
      <c r="D634" s="1">
        <f>'PR-RAS'!E640</f>
        <v>8153609.7800000003</v>
      </c>
      <c r="E634" s="1">
        <v>0</v>
      </c>
      <c r="F634" s="1">
        <v>0</v>
      </c>
      <c r="G634" s="2">
        <f t="shared" si="10"/>
        <v>15315101.763480002</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74971</v>
      </c>
      <c r="D635" s="1">
        <f>'PR-RAS'!E641</f>
        <v>13433.299999999814</v>
      </c>
      <c r="E635" s="1">
        <v>0</v>
      </c>
      <c r="F635" s="1">
        <v>0</v>
      </c>
      <c r="G635" s="2">
        <f t="shared" si="10"/>
        <v>64565.038399999765</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74971</v>
      </c>
      <c r="D639" s="1">
        <f>'PR-RAS'!E645</f>
        <v>13433.299999999814</v>
      </c>
      <c r="E639" s="1">
        <v>0</v>
      </c>
      <c r="F639" s="1">
        <v>0</v>
      </c>
      <c r="G639" s="2">
        <f t="shared" si="10"/>
        <v>64972.388799999761</v>
      </c>
      <c r="H639" s="2">
        <f t="shared" si="11"/>
        <v>0.29999999981373549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49</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106018</v>
      </c>
      <c r="D662" s="1">
        <f>'PR-RAS'!E669</f>
        <v>0</v>
      </c>
      <c r="E662" s="1">
        <v>0</v>
      </c>
      <c r="F662" s="1">
        <v>0</v>
      </c>
      <c r="G662" s="2">
        <f t="shared" si="10"/>
        <v>70077.898000000001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6966898</v>
      </c>
      <c r="D668" s="1">
        <f>'PR-RAS'!E675</f>
        <v>7287060.4299999997</v>
      </c>
      <c r="E668" s="1">
        <v>0</v>
      </c>
      <c r="F668" s="1">
        <v>0</v>
      </c>
      <c r="G668" s="2">
        <f t="shared" si="10"/>
        <v>14367859.57962</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35796</v>
      </c>
      <c r="D669" s="1">
        <f>'PR-RAS'!E676</f>
        <v>168456.31</v>
      </c>
      <c r="E669" s="1">
        <v>0</v>
      </c>
      <c r="F669" s="1">
        <v>0</v>
      </c>
      <c r="G669" s="2">
        <f t="shared" si="10"/>
        <v>248969.35816</v>
      </c>
      <c r="H669" s="2">
        <f t="shared" si="11"/>
        <v>0.30999999999767169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7211</v>
      </c>
      <c r="D710" s="1">
        <f>'PR-RAS'!E717</f>
        <v>22001.75</v>
      </c>
      <c r="E710" s="1">
        <v>0</v>
      </c>
      <c r="F710" s="1">
        <v>0</v>
      </c>
      <c r="G710" s="2">
        <f t="shared" si="10"/>
        <v>36311.080499999996</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149929</v>
      </c>
      <c r="D711" s="1">
        <f>'PR-RAS'!E718</f>
        <v>0</v>
      </c>
      <c r="E711" s="1">
        <v>0</v>
      </c>
      <c r="F711" s="1">
        <v>0</v>
      </c>
      <c r="G711" s="2">
        <f t="shared" si="10"/>
        <v>106449.59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11630</v>
      </c>
      <c r="D713" s="1">
        <f>'PR-RAS'!E720</f>
        <v>12958.5</v>
      </c>
      <c r="E713" s="1">
        <v>0</v>
      </c>
      <c r="F713" s="1">
        <v>0</v>
      </c>
      <c r="G713" s="2">
        <f t="shared" si="10"/>
        <v>26733.464</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969</v>
      </c>
      <c r="D818" s="1">
        <f>'PR-RAS'!E825</f>
        <v>506.54</v>
      </c>
      <c r="E818" s="1">
        <v>0</v>
      </c>
      <c r="F818" s="1">
        <v>0</v>
      </c>
      <c r="G818" s="2">
        <f t="shared" si="18"/>
        <v>1619.3593599999999</v>
      </c>
      <c r="H818" s="2">
        <f t="shared" si="19"/>
        <v>0.45999999999997954</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17205563</v>
      </c>
      <c r="D984" s="6">
        <f>BILANCA!E6</f>
        <v>16337164.390000001</v>
      </c>
      <c r="E984" s="6">
        <v>0</v>
      </c>
      <c r="F984" s="6">
        <v>0</v>
      </c>
      <c r="G984" s="7">
        <f t="shared" ref="G984:G1241" si="22">B984/1000*C984+B984/500*D984</f>
        <v>49879.891780000005</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11336528</v>
      </c>
      <c r="D985" s="1">
        <f>BILANCA!E7</f>
        <v>10434925.01</v>
      </c>
      <c r="E985" s="1">
        <v>0</v>
      </c>
      <c r="F985" s="1">
        <v>0</v>
      </c>
      <c r="G985" s="2">
        <f t="shared" si="22"/>
        <v>64412.756040000007</v>
      </c>
      <c r="H985" s="2">
        <f t="shared" si="19"/>
        <v>9.9999997764825821E-3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11336528</v>
      </c>
      <c r="D990" s="1">
        <f>BILANCA!E12</f>
        <v>10434925.01</v>
      </c>
      <c r="E990" s="1">
        <v>0</v>
      </c>
      <c r="F990" s="1">
        <v>0</v>
      </c>
      <c r="G990" s="2">
        <f t="shared" si="22"/>
        <v>225444.64614</v>
      </c>
      <c r="H990" s="2">
        <f t="shared" si="19"/>
        <v>9.9999997764825821E-3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10578908</v>
      </c>
      <c r="D991" s="1">
        <f>BILANCA!E13</f>
        <v>9311683.1600000001</v>
      </c>
      <c r="E991" s="1">
        <v>0</v>
      </c>
      <c r="F991" s="1">
        <v>0</v>
      </c>
      <c r="G991" s="2">
        <f t="shared" si="22"/>
        <v>233618.19456</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13875566</v>
      </c>
      <c r="D993" s="1">
        <f>BILANCA!E15</f>
        <v>10805973.060000001</v>
      </c>
      <c r="E993" s="1">
        <v>0</v>
      </c>
      <c r="F993" s="1">
        <v>0</v>
      </c>
      <c r="G993" s="2">
        <f t="shared" si="22"/>
        <v>354875.12120000005</v>
      </c>
      <c r="H993" s="2">
        <f t="shared" si="19"/>
        <v>6.0000000521540642E-2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114648</v>
      </c>
      <c r="D995" s="1">
        <f>BILANCA!E17</f>
        <v>88646</v>
      </c>
      <c r="E995" s="1">
        <v>0</v>
      </c>
      <c r="F995" s="1">
        <v>0</v>
      </c>
      <c r="G995" s="2">
        <f t="shared" si="22"/>
        <v>3503.2799999999997</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3411306</v>
      </c>
      <c r="D996" s="1">
        <f>BILANCA!E18</f>
        <v>1582935.9</v>
      </c>
      <c r="E996" s="1">
        <v>0</v>
      </c>
      <c r="F996" s="1">
        <v>0</v>
      </c>
      <c r="G996" s="2">
        <f t="shared" si="22"/>
        <v>85503.311399999991</v>
      </c>
      <c r="H996" s="2">
        <f t="shared" si="19"/>
        <v>0.10000000009313226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247223</v>
      </c>
      <c r="D997" s="1">
        <f>BILANCA!E19</f>
        <v>403063.2</v>
      </c>
      <c r="E997" s="1">
        <v>0</v>
      </c>
      <c r="F997" s="1">
        <v>0</v>
      </c>
      <c r="G997" s="2">
        <f t="shared" si="22"/>
        <v>14746.891600000003</v>
      </c>
      <c r="H997" s="2">
        <f t="shared" si="19"/>
        <v>0.20000000001164153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200988</v>
      </c>
      <c r="D998" s="1">
        <f>BILANCA!E20</f>
        <v>210988</v>
      </c>
      <c r="E998" s="1">
        <v>0</v>
      </c>
      <c r="F998" s="1">
        <v>0</v>
      </c>
      <c r="G998" s="2">
        <f t="shared" si="22"/>
        <v>9344.4599999999991</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34106</v>
      </c>
      <c r="D999" s="1">
        <f>BILANCA!E21</f>
        <v>34106</v>
      </c>
      <c r="E999" s="1">
        <v>0</v>
      </c>
      <c r="F999" s="1">
        <v>0</v>
      </c>
      <c r="G999" s="2">
        <f t="shared" si="22"/>
        <v>1637.0880000000002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51185</v>
      </c>
      <c r="D1002" s="1">
        <f>BILANCA!E24</f>
        <v>56928</v>
      </c>
      <c r="E1002" s="1">
        <v>0</v>
      </c>
      <c r="F1002" s="1">
        <v>0</v>
      </c>
      <c r="G1002" s="2">
        <f t="shared" si="22"/>
        <v>3135.779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201807</v>
      </c>
      <c r="D1004" s="1">
        <f>BILANCA!E26</f>
        <v>201807</v>
      </c>
      <c r="E1004" s="1">
        <v>0</v>
      </c>
      <c r="F1004" s="1">
        <v>0</v>
      </c>
      <c r="G1004" s="2">
        <f t="shared" si="22"/>
        <v>12713.841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240863</v>
      </c>
      <c r="D1006" s="1">
        <f>BILANCA!E28</f>
        <v>100765.8</v>
      </c>
      <c r="E1006" s="1">
        <v>0</v>
      </c>
      <c r="F1006" s="1">
        <v>0</v>
      </c>
      <c r="G1006" s="2">
        <f t="shared" si="22"/>
        <v>10175.075800000001</v>
      </c>
      <c r="H1006" s="2">
        <f t="shared" si="19"/>
        <v>0.19999999999708962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510397</v>
      </c>
      <c r="D1013" s="1">
        <f>BILANCA!E35</f>
        <v>720178.65</v>
      </c>
      <c r="E1013" s="1">
        <v>0</v>
      </c>
      <c r="F1013" s="1">
        <v>0</v>
      </c>
      <c r="G1013" s="2">
        <f t="shared" si="22"/>
        <v>58522.629000000001</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620457</v>
      </c>
      <c r="D1014" s="1">
        <f>BILANCA!E36</f>
        <v>847269</v>
      </c>
      <c r="E1014" s="1">
        <v>0</v>
      </c>
      <c r="F1014" s="1">
        <v>0</v>
      </c>
      <c r="G1014" s="2">
        <f t="shared" si="22"/>
        <v>71764.845000000001</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110060</v>
      </c>
      <c r="D1018" s="1">
        <f>BILANCA!E40</f>
        <v>127090.35</v>
      </c>
      <c r="E1018" s="1">
        <v>0</v>
      </c>
      <c r="F1018" s="1">
        <v>0</v>
      </c>
      <c r="G1018" s="2">
        <f t="shared" si="22"/>
        <v>12748.424500000001</v>
      </c>
      <c r="H1018" s="2">
        <f t="shared" si="19"/>
        <v>0.35000000000582077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110612</v>
      </c>
      <c r="D1032" s="1">
        <f>BILANCA!E54</f>
        <v>124114</v>
      </c>
      <c r="E1032" s="1">
        <v>0</v>
      </c>
      <c r="F1032" s="1">
        <v>0</v>
      </c>
      <c r="G1032" s="2">
        <f t="shared" si="22"/>
        <v>17583.16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110612</v>
      </c>
      <c r="D1033" s="1">
        <f>BILANCA!E55</f>
        <v>124114</v>
      </c>
      <c r="E1033" s="1">
        <v>0</v>
      </c>
      <c r="F1033" s="1">
        <v>0</v>
      </c>
      <c r="G1033" s="2">
        <f t="shared" si="22"/>
        <v>17942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5869035</v>
      </c>
      <c r="D1046" s="1">
        <f>BILANCA!E68</f>
        <v>5902239.3799999999</v>
      </c>
      <c r="E1046" s="1">
        <v>0</v>
      </c>
      <c r="F1046" s="1">
        <v>0</v>
      </c>
      <c r="G1046" s="2">
        <f t="shared" si="22"/>
        <v>1113431.3668800001</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5869035</v>
      </c>
      <c r="D1124" s="1">
        <f>BILANCA!E146</f>
        <v>5902239.3799999999</v>
      </c>
      <c r="E1124" s="1">
        <v>0</v>
      </c>
      <c r="F1124" s="1">
        <v>0</v>
      </c>
      <c r="G1124" s="2">
        <f t="shared" si="22"/>
        <v>2491965.4401599998</v>
      </c>
      <c r="H1124" s="2">
        <f t="shared" si="23"/>
        <v>0.37999999988824129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5738777</v>
      </c>
      <c r="D1127" s="1">
        <f>BILANCA!E149</f>
        <v>5797081.0599999996</v>
      </c>
      <c r="E1127" s="1">
        <v>0</v>
      </c>
      <c r="F1127" s="1">
        <v>0</v>
      </c>
      <c r="G1127" s="2">
        <f t="shared" si="22"/>
        <v>2495943.2332799998</v>
      </c>
      <c r="H1127" s="2">
        <f t="shared" si="23"/>
        <v>5.9999999590218067E-2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5738777</v>
      </c>
      <c r="D1133" s="1">
        <f>BILANCA!E155</f>
        <v>5797081.0599999996</v>
      </c>
      <c r="E1133" s="1">
        <v>0</v>
      </c>
      <c r="F1133" s="1">
        <v>0</v>
      </c>
      <c r="G1133" s="2">
        <f t="shared" si="22"/>
        <v>2599940.8679999998</v>
      </c>
      <c r="H1133" s="2">
        <f t="shared" si="23"/>
        <v>5.9999999590218067E-2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66123</v>
      </c>
      <c r="D1137" s="1">
        <f>BILANCA!E159</f>
        <v>74228.39</v>
      </c>
      <c r="E1137" s="1">
        <v>0</v>
      </c>
      <c r="F1137" s="1">
        <v>0</v>
      </c>
      <c r="G1137" s="2">
        <f t="shared" si="22"/>
        <v>33045.286119999997</v>
      </c>
      <c r="H1137" s="2">
        <f t="shared" si="23"/>
        <v>0.38999999999941792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16525</v>
      </c>
      <c r="D1138" s="1">
        <f>BILANCA!E160</f>
        <v>16525</v>
      </c>
      <c r="E1138" s="1">
        <v>0</v>
      </c>
      <c r="F1138" s="1">
        <v>0</v>
      </c>
      <c r="G1138" s="2">
        <f t="shared" si="22"/>
        <v>7684.125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47610</v>
      </c>
      <c r="D1139" s="1">
        <f>BILANCA!E161</f>
        <v>14404.93</v>
      </c>
      <c r="E1139" s="1">
        <v>0</v>
      </c>
      <c r="F1139" s="1">
        <v>0</v>
      </c>
      <c r="G1139" s="2">
        <f t="shared" si="22"/>
        <v>11921.498159999999</v>
      </c>
      <c r="H1139" s="2">
        <f t="shared" si="23"/>
        <v>6.9999999999708962E-2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17205563</v>
      </c>
      <c r="D1152" s="1">
        <f>BILANCA!E175</f>
        <v>16337164.390000001</v>
      </c>
      <c r="E1152" s="1">
        <v>0</v>
      </c>
      <c r="F1152" s="1">
        <v>0</v>
      </c>
      <c r="G1152" s="2">
        <f t="shared" si="22"/>
        <v>8429701.7108200006</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6100947</v>
      </c>
      <c r="D1153" s="1">
        <f>BILANCA!E176</f>
        <v>6224207.5800000001</v>
      </c>
      <c r="E1153" s="1">
        <v>0</v>
      </c>
      <c r="F1153" s="1">
        <v>0</v>
      </c>
      <c r="G1153" s="2">
        <f t="shared" si="22"/>
        <v>3153391.5672000004</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6100947</v>
      </c>
      <c r="D1154" s="1">
        <f>BILANCA!E177</f>
        <v>6224207.5800000001</v>
      </c>
      <c r="E1154" s="1">
        <v>0</v>
      </c>
      <c r="F1154" s="1">
        <v>0</v>
      </c>
      <c r="G1154" s="2">
        <f t="shared" si="22"/>
        <v>3171940.92936</v>
      </c>
      <c r="H1154" s="2">
        <f t="shared" si="23"/>
        <v>0.41999999992549419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6010193</v>
      </c>
      <c r="D1155" s="1">
        <f>BILANCA!E178</f>
        <v>6152849.79</v>
      </c>
      <c r="E1155" s="1">
        <v>0</v>
      </c>
      <c r="F1155" s="1">
        <v>0</v>
      </c>
      <c r="G1155" s="2">
        <f t="shared" si="22"/>
        <v>3150333.5237599998</v>
      </c>
      <c r="H1155" s="2">
        <f t="shared" si="23"/>
        <v>0.2099999999627471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90546</v>
      </c>
      <c r="D1156" s="1">
        <f>BILANCA!E179</f>
        <v>71357.789999999994</v>
      </c>
      <c r="E1156" s="1">
        <v>0</v>
      </c>
      <c r="F1156" s="1">
        <v>0</v>
      </c>
      <c r="G1156" s="2">
        <f t="shared" si="22"/>
        <v>40354.253339999996</v>
      </c>
      <c r="H1156" s="2">
        <f t="shared" si="23"/>
        <v>0.21000000000640284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208</v>
      </c>
      <c r="D1157" s="1">
        <f>BILANCA!E180</f>
        <v>0</v>
      </c>
      <c r="E1157" s="1">
        <v>0</v>
      </c>
      <c r="F1157" s="1">
        <v>0</v>
      </c>
      <c r="G1157" s="2">
        <f t="shared" si="22"/>
        <v>36.192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208</v>
      </c>
      <c r="D1160" s="1">
        <f>BILANCA!E183</f>
        <v>0</v>
      </c>
      <c r="E1160" s="1">
        <v>0</v>
      </c>
      <c r="F1160" s="1">
        <v>0</v>
      </c>
      <c r="G1160" s="2">
        <f t="shared" si="22"/>
        <v>36.815999999999995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11104616</v>
      </c>
      <c r="D1214" s="1">
        <f>BILANCA!E237</f>
        <v>10112956.810000001</v>
      </c>
      <c r="E1214" s="1">
        <v>0</v>
      </c>
      <c r="F1214" s="1">
        <v>0</v>
      </c>
      <c r="G1214" s="2">
        <f t="shared" si="22"/>
        <v>7237352.3422200009</v>
      </c>
      <c r="H1214" s="2">
        <f t="shared" si="23"/>
        <v>0.18999999947845936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10492999</v>
      </c>
      <c r="D1215" s="1">
        <f>BILANCA!E238</f>
        <v>9554772.1999999993</v>
      </c>
      <c r="E1215" s="1">
        <v>0</v>
      </c>
      <c r="F1215" s="1">
        <v>0</v>
      </c>
      <c r="G1215" s="2">
        <f t="shared" si="22"/>
        <v>6867790.0688000005</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10492999</v>
      </c>
      <c r="D1216" s="1">
        <f>BILANCA!E239</f>
        <v>9554772.1999999993</v>
      </c>
      <c r="E1216" s="1">
        <v>0</v>
      </c>
      <c r="F1216" s="1">
        <v>0</v>
      </c>
      <c r="G1216" s="2">
        <f t="shared" si="22"/>
        <v>6897392.6122000003</v>
      </c>
      <c r="H1216" s="2">
        <f t="shared" si="23"/>
        <v>0.19999999925494194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10492999</v>
      </c>
      <c r="D1217" s="1">
        <f>BILANCA!E240</f>
        <v>9554772.1999999993</v>
      </c>
      <c r="E1217" s="1">
        <v>0</v>
      </c>
      <c r="F1217" s="1">
        <v>0</v>
      </c>
      <c r="G1217" s="2">
        <f t="shared" si="22"/>
        <v>6926995.1556000002</v>
      </c>
      <c r="H1217" s="2">
        <f t="shared" si="23"/>
        <v>0.19999999925494194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74971</v>
      </c>
      <c r="D1222" s="1">
        <f>BILANCA!E245</f>
        <v>13433.3</v>
      </c>
      <c r="E1222" s="1">
        <v>0</v>
      </c>
      <c r="F1222" s="1">
        <v>0</v>
      </c>
      <c r="G1222" s="2">
        <f t="shared" si="22"/>
        <v>24339.186399999999</v>
      </c>
      <c r="H1222" s="2">
        <f t="shared" si="23"/>
        <v>0.2999999999992724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74971</v>
      </c>
      <c r="D1223" s="1">
        <f>BILANCA!E246</f>
        <v>13433.3</v>
      </c>
      <c r="E1223" s="1">
        <v>0</v>
      </c>
      <c r="F1223" s="1">
        <v>0</v>
      </c>
      <c r="G1223" s="2">
        <f t="shared" si="22"/>
        <v>24441.024000000001</v>
      </c>
      <c r="H1223" s="2">
        <f t="shared" si="23"/>
        <v>0.2999999999992724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74971</v>
      </c>
      <c r="D1224" s="1">
        <f>BILANCA!E247</f>
        <v>13433.3</v>
      </c>
      <c r="E1224" s="1">
        <v>0</v>
      </c>
      <c r="F1224" s="1">
        <v>0</v>
      </c>
      <c r="G1224" s="2">
        <f t="shared" si="22"/>
        <v>24542.861599999997</v>
      </c>
      <c r="H1224" s="2">
        <f t="shared" si="23"/>
        <v>0.2999999999992724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536646</v>
      </c>
      <c r="D1232" s="1">
        <f>BILANCA!E255</f>
        <v>544751.31000000006</v>
      </c>
      <c r="E1232" s="1">
        <v>0</v>
      </c>
      <c r="F1232" s="1">
        <v>0</v>
      </c>
      <c r="G1232" s="2">
        <f t="shared" si="22"/>
        <v>404911.00638000004</v>
      </c>
      <c r="H1232" s="2">
        <f t="shared" si="23"/>
        <v>0.31000000005587935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5869035</v>
      </c>
      <c r="D1240" s="1">
        <f>BILANCA!E264</f>
        <v>5902239.3799999999</v>
      </c>
      <c r="E1240" s="1">
        <v>0</v>
      </c>
      <c r="F1240" s="1">
        <v>0</v>
      </c>
      <c r="G1240" s="2">
        <f t="shared" si="22"/>
        <v>4542093.03632</v>
      </c>
      <c r="H1240" s="2">
        <f t="shared" si="23"/>
        <v>0.37999999988824129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47610</v>
      </c>
      <c r="D1262" s="1">
        <f>BILANCA!E286</f>
        <v>14404.93</v>
      </c>
      <c r="E1262" s="1">
        <v>0</v>
      </c>
      <c r="F1262" s="1">
        <v>0</v>
      </c>
      <c r="G1262" s="2">
        <f t="shared" si="24"/>
        <v>21321.140940000001</v>
      </c>
      <c r="H1262" s="2">
        <f t="shared" si="23"/>
        <v>6.9999999999708962E-2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6100947</v>
      </c>
      <c r="D1263" s="1">
        <f>BILANCA!E287</f>
        <v>6224207.5800000001</v>
      </c>
      <c r="E1263" s="1">
        <v>0</v>
      </c>
      <c r="F1263" s="1">
        <v>0</v>
      </c>
      <c r="G1263" s="2">
        <f t="shared" si="24"/>
        <v>5193821.4048000006</v>
      </c>
      <c r="H1263" s="2">
        <f t="shared" si="23"/>
        <v>0.41999999992549419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7887254</v>
      </c>
      <c r="D1408" s="1">
        <f>'RAS-funkcijski'!E114</f>
        <v>8153609.7799999993</v>
      </c>
      <c r="E1408" s="1">
        <v>0</v>
      </c>
      <c r="F1408" s="1">
        <v>0</v>
      </c>
      <c r="G1408" s="2">
        <f t="shared" si="24"/>
        <v>2661392.0915999999</v>
      </c>
      <c r="H1408" s="2">
        <f t="shared" si="27"/>
        <v>0.22000000067055225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7760691</v>
      </c>
      <c r="D1409" s="1">
        <f>'RAS-funkcijski'!E115</f>
        <v>7911055.7199999997</v>
      </c>
      <c r="E1409" s="1">
        <v>0</v>
      </c>
      <c r="F1409" s="1">
        <v>0</v>
      </c>
      <c r="G1409" s="2">
        <f t="shared" si="24"/>
        <v>2617691.0708400002</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7760691</v>
      </c>
      <c r="D1411" s="1">
        <f>'RAS-funkcijski'!E117</f>
        <v>7911055.7199999997</v>
      </c>
      <c r="E1411" s="1">
        <v>0</v>
      </c>
      <c r="F1411" s="1">
        <v>0</v>
      </c>
      <c r="G1411" s="2">
        <f t="shared" si="24"/>
        <v>2664856.6757200002</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126563</v>
      </c>
      <c r="D1420" s="1">
        <f>'RAS-funkcijski'!E126</f>
        <v>242554.06</v>
      </c>
      <c r="E1420" s="1">
        <v>0</v>
      </c>
      <c r="F1420" s="1">
        <v>0</v>
      </c>
      <c r="G1420" s="2">
        <f t="shared" si="24"/>
        <v>74623.876640000002</v>
      </c>
      <c r="H1420" s="2">
        <f t="shared" si="27"/>
        <v>5.9999999997671694E-2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7887254</v>
      </c>
      <c r="D1435" s="13">
        <f>'RAS-funkcijski'!E141</f>
        <v>8153609.7799999993</v>
      </c>
      <c r="E1435" s="13">
        <v>0</v>
      </c>
      <c r="F1435" s="13">
        <v>0</v>
      </c>
      <c r="G1435" s="14">
        <f t="shared" si="24"/>
        <v>3314642.8777200002</v>
      </c>
      <c r="H1435" s="14">
        <f t="shared" si="27"/>
        <v>0.22000000067055225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42411.31</v>
      </c>
      <c r="E1436" s="6">
        <v>0</v>
      </c>
      <c r="F1436" s="6">
        <v>0</v>
      </c>
      <c r="G1436" s="7">
        <f t="shared" si="24"/>
        <v>84.822620000000001</v>
      </c>
      <c r="H1436" s="7">
        <f t="shared" si="27"/>
        <v>0.30999999999767169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42411.31</v>
      </c>
      <c r="E1453" s="1">
        <v>0</v>
      </c>
      <c r="F1453" s="1">
        <v>0</v>
      </c>
      <c r="G1453" s="2">
        <f t="shared" si="24"/>
        <v>1526.8071599999998</v>
      </c>
      <c r="H1453" s="2">
        <f t="shared" si="27"/>
        <v>0.30999999999767169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42411.31</v>
      </c>
      <c r="E1454" s="1">
        <v>0</v>
      </c>
      <c r="F1454" s="1">
        <v>0</v>
      </c>
      <c r="G1454" s="2">
        <f t="shared" si="24"/>
        <v>1611.62978</v>
      </c>
      <c r="H1454" s="2">
        <f t="shared" si="27"/>
        <v>0.30999999999767169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42411.31</v>
      </c>
      <c r="E1455" s="1">
        <v>0</v>
      </c>
      <c r="F1455" s="1">
        <v>0</v>
      </c>
      <c r="G1455" s="2">
        <f t="shared" si="24"/>
        <v>1696.4523999999999</v>
      </c>
      <c r="H1455" s="2">
        <f t="shared" si="27"/>
        <v>0.30999999999767169</v>
      </c>
      <c r="I1455" s="10">
        <f t="shared" ref="I1455:I1460" si="30">G1455*H1455</f>
        <v>525.90024399605011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17431</v>
      </c>
      <c r="D1480" s="6"/>
      <c r="E1480" s="6">
        <v>0</v>
      </c>
      <c r="F1480" s="6">
        <v>0</v>
      </c>
      <c r="G1480" s="7">
        <f t="shared" ref="G1480:G1580" si="34">B1480/1000*C1480</f>
        <v>17.431000000000001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59913.03</v>
      </c>
      <c r="D1481" s="1">
        <v>0</v>
      </c>
      <c r="E1481" s="1">
        <v>0</v>
      </c>
      <c r="F1481" s="1">
        <v>0</v>
      </c>
      <c r="G1481" s="2">
        <f t="shared" si="34"/>
        <v>119.82606</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59913.03</v>
      </c>
      <c r="D1483" s="1">
        <v>0</v>
      </c>
      <c r="E1483" s="1">
        <v>0</v>
      </c>
      <c r="F1483" s="1">
        <v>0</v>
      </c>
      <c r="G1483" s="2">
        <f t="shared" si="34"/>
        <v>239.65212</v>
      </c>
      <c r="H1483" s="2">
        <f t="shared" si="35"/>
        <v>2.9999999998835847E-2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59913.03</v>
      </c>
      <c r="D1485" s="1">
        <v>0</v>
      </c>
      <c r="E1485" s="1">
        <v>0</v>
      </c>
      <c r="F1485" s="1">
        <v>0</v>
      </c>
      <c r="G1485" s="2">
        <f t="shared" si="34"/>
        <v>359.47818000000001</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17431</v>
      </c>
      <c r="D1499" s="1">
        <v>0</v>
      </c>
      <c r="E1499" s="1">
        <v>0</v>
      </c>
      <c r="F1499" s="1">
        <v>0</v>
      </c>
      <c r="G1499" s="2">
        <f t="shared" si="34"/>
        <v>348.62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17431</v>
      </c>
      <c r="D1501" s="1">
        <v>0</v>
      </c>
      <c r="E1501" s="1">
        <v>0</v>
      </c>
      <c r="F1501" s="1">
        <v>0</v>
      </c>
      <c r="G1501" s="2">
        <f t="shared" si="34"/>
        <v>383.48199999999997</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17431</v>
      </c>
      <c r="D1503" s="1">
        <v>0</v>
      </c>
      <c r="E1503" s="1">
        <v>0</v>
      </c>
      <c r="F1503" s="1">
        <v>0</v>
      </c>
      <c r="G1503" s="2">
        <f t="shared" si="34"/>
        <v>418.34399999999999</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59913.03</v>
      </c>
      <c r="D1517" s="1">
        <v>0</v>
      </c>
      <c r="E1517" s="1">
        <v>0</v>
      </c>
      <c r="F1517" s="1">
        <v>0</v>
      </c>
      <c r="G1517" s="2">
        <f t="shared" si="34"/>
        <v>2276.6951399999998</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59913.03</v>
      </c>
      <c r="D1518" s="1">
        <v>0</v>
      </c>
      <c r="E1518" s="1">
        <v>0</v>
      </c>
      <c r="F1518" s="1">
        <v>0</v>
      </c>
      <c r="G1518" s="2">
        <f t="shared" si="34"/>
        <v>2336.60817</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59913.03</v>
      </c>
      <c r="D1524" s="1">
        <v>0</v>
      </c>
      <c r="E1524" s="1">
        <v>0</v>
      </c>
      <c r="F1524" s="1">
        <v>0</v>
      </c>
      <c r="G1524" s="2">
        <f t="shared" si="34"/>
        <v>2696.08635</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59913.03</v>
      </c>
      <c r="D1530" s="1">
        <v>0</v>
      </c>
      <c r="E1530" s="1">
        <v>0</v>
      </c>
      <c r="F1530" s="1">
        <v>0</v>
      </c>
      <c r="G1530" s="2">
        <f t="shared" si="34"/>
        <v>3055.5645299999996</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59913.03</v>
      </c>
      <c r="D1531" s="1">
        <v>0</v>
      </c>
      <c r="E1531" s="1">
        <v>0</v>
      </c>
      <c r="F1531" s="1">
        <v>0</v>
      </c>
      <c r="G1531" s="2">
        <f t="shared" si="34"/>
        <v>3115.4775599999998</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6"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10006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7962225</v>
      </c>
      <c r="I16" s="172">
        <f>'PR-RAS'!E6</f>
        <v>8167043.0800000001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7760690</v>
      </c>
      <c r="I17" s="172">
        <f>'PR-RAS'!E151</f>
        <v>7911055.7200000007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74971</v>
      </c>
      <c r="I18" s="172">
        <f>'PR-RAS'!E645</f>
        <v>13433.299999999814</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11336528</v>
      </c>
      <c r="I20" s="175">
        <f>BILANCA!E7</f>
        <v>10434925.01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5869035</v>
      </c>
      <c r="I21" s="177">
        <f>BILANCA!E68</f>
        <v>5902239.3799999999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6100947</v>
      </c>
      <c r="I22" s="177">
        <f>BILANCA!E176</f>
        <v>6224207.5800000001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11104616</v>
      </c>
      <c r="I23" s="179">
        <f>BILANCA!E237</f>
        <v>10112956.810000001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7887254</v>
      </c>
      <c r="I27" s="177">
        <f>'RAS-funkcijski'!E114</f>
        <v>8153609.7799999993</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7887254</v>
      </c>
      <c r="I28" s="181">
        <f>'RAS-funkcijski'!E141</f>
        <v>8153609.7799999993</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42411.31</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42411.31</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17431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59913.03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59913.03</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135" sqref="E1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7962225</v>
      </c>
      <c r="E6" s="53">
        <f>E7+E44+E50+E82+E106+E124+E133+E139</f>
        <v>8167043.0800000001</v>
      </c>
      <c r="F6" s="54">
        <f t="shared" ref="F6:F131" si="0">IF(D6&lt;&gt;0,IF(E6/D6&gt;=100,"&gt;&gt;100",E6/D6*100),"-")</f>
        <v>102.57237242102552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7108712</v>
      </c>
      <c r="E50" s="53">
        <f>E51+E54+E59+E62+E65+E68+E71+E74+E77</f>
        <v>7455516.7400000002</v>
      </c>
      <c r="F50" s="54">
        <f t="shared" si="0"/>
        <v>104.87858756973134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106018</v>
      </c>
      <c r="E62" s="53">
        <f t="shared" si="13"/>
        <v>0</v>
      </c>
      <c r="F62" s="54">
        <f t="shared" si="0"/>
        <v>0</v>
      </c>
    </row>
    <row r="63" spans="1:6" ht="12.75" customHeight="1" x14ac:dyDescent="0.2">
      <c r="A63" s="55">
        <v>6341</v>
      </c>
      <c r="B63" s="87" t="s">
        <v>169</v>
      </c>
      <c r="C63" s="52" t="s">
        <v>170</v>
      </c>
      <c r="D63" s="244">
        <v>106018</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7002694</v>
      </c>
      <c r="E68" s="53">
        <f t="shared" si="15"/>
        <v>7455516.7400000002</v>
      </c>
      <c r="F68" s="54">
        <f t="shared" si="0"/>
        <v>106.46640764254443</v>
      </c>
    </row>
    <row r="69" spans="1:6" ht="12.75" customHeight="1" x14ac:dyDescent="0.2">
      <c r="A69" s="55" t="s">
        <v>181</v>
      </c>
      <c r="B69" s="87" t="s">
        <v>182</v>
      </c>
      <c r="C69" s="52" t="s">
        <v>181</v>
      </c>
      <c r="D69" s="244">
        <v>7002694</v>
      </c>
      <c r="E69" s="244">
        <v>7455516.7400000002</v>
      </c>
      <c r="F69" s="54">
        <f t="shared" si="0"/>
        <v>106.46640764254443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1460</v>
      </c>
      <c r="E124" s="53">
        <f t="shared" si="27"/>
        <v>0</v>
      </c>
      <c r="F124" s="54">
        <f t="shared" si="0"/>
        <v>0</v>
      </c>
    </row>
    <row r="125" spans="1:6" ht="12.75" customHeight="1" x14ac:dyDescent="0.2">
      <c r="A125" s="55">
        <v>661</v>
      </c>
      <c r="B125" s="88" t="s">
        <v>293</v>
      </c>
      <c r="C125" s="52" t="s">
        <v>294</v>
      </c>
      <c r="D125" s="53">
        <f t="shared" ref="D125:E125" si="28">SUM(D126:D127)</f>
        <v>1460</v>
      </c>
      <c r="E125" s="53">
        <f t="shared" si="28"/>
        <v>0</v>
      </c>
      <c r="F125" s="54">
        <f t="shared" si="0"/>
        <v>0</v>
      </c>
    </row>
    <row r="126" spans="1:6" ht="12.75" customHeight="1" x14ac:dyDescent="0.2">
      <c r="A126" s="55">
        <v>6614</v>
      </c>
      <c r="B126" s="88" t="s">
        <v>295</v>
      </c>
      <c r="C126" s="52" t="s">
        <v>296</v>
      </c>
      <c r="D126" s="244">
        <v>1460</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852053</v>
      </c>
      <c r="E133" s="53">
        <f t="shared" si="30"/>
        <v>711526.34</v>
      </c>
      <c r="F133" s="54">
        <f t="shared" ref="F133:F223" si="31">IF(D133&lt;&gt;0,IF(E133/D133&gt;=100,"&gt;&gt;100",E133/D133*100),"-")</f>
        <v>83.507286518561628</v>
      </c>
    </row>
    <row r="134" spans="1:6" ht="24" x14ac:dyDescent="0.2">
      <c r="A134" s="55">
        <v>671</v>
      </c>
      <c r="B134" s="234" t="s">
        <v>311</v>
      </c>
      <c r="C134" s="52" t="s">
        <v>312</v>
      </c>
      <c r="D134" s="53">
        <f t="shared" ref="D134:E134" si="32">SUM(D135:D137)</f>
        <v>852053</v>
      </c>
      <c r="E134" s="53">
        <f t="shared" si="32"/>
        <v>711526.34</v>
      </c>
      <c r="F134" s="54">
        <f t="shared" si="31"/>
        <v>83.507286518561628</v>
      </c>
    </row>
    <row r="135" spans="1:6" ht="12.75" customHeight="1" x14ac:dyDescent="0.2">
      <c r="A135" s="55">
        <v>6711</v>
      </c>
      <c r="B135" s="87" t="s">
        <v>313</v>
      </c>
      <c r="C135" s="52" t="s">
        <v>314</v>
      </c>
      <c r="D135" s="244">
        <v>609337</v>
      </c>
      <c r="E135" s="244">
        <v>695016.24</v>
      </c>
      <c r="F135" s="54">
        <f t="shared" si="31"/>
        <v>114.06105980762698</v>
      </c>
    </row>
    <row r="136" spans="1:6" ht="24" x14ac:dyDescent="0.2">
      <c r="A136" s="55">
        <v>6712</v>
      </c>
      <c r="B136" s="234" t="s">
        <v>315</v>
      </c>
      <c r="C136" s="52" t="s">
        <v>316</v>
      </c>
      <c r="D136" s="244">
        <v>242716</v>
      </c>
      <c r="E136" s="244">
        <v>16510.099999999999</v>
      </c>
      <c r="F136" s="54">
        <f t="shared" si="31"/>
        <v>6.8022297664760449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7760690</v>
      </c>
      <c r="E151" s="53">
        <f t="shared" si="35"/>
        <v>7911055.7200000007</v>
      </c>
      <c r="F151" s="54">
        <f t="shared" si="31"/>
        <v>101.93753029691948</v>
      </c>
    </row>
    <row r="152" spans="1:6" ht="12.75" customHeight="1" x14ac:dyDescent="0.2">
      <c r="A152" s="55">
        <v>31</v>
      </c>
      <c r="B152" s="87" t="s">
        <v>346</v>
      </c>
      <c r="C152" s="52" t="s">
        <v>35</v>
      </c>
      <c r="D152" s="53">
        <f t="shared" ref="D152:E152" si="36">D153+D158+D159</f>
        <v>6719009</v>
      </c>
      <c r="E152" s="53">
        <f t="shared" si="36"/>
        <v>6929053.6800000006</v>
      </c>
      <c r="F152" s="54">
        <f t="shared" si="31"/>
        <v>103.12612589148191</v>
      </c>
    </row>
    <row r="153" spans="1:6" ht="12.75" customHeight="1" x14ac:dyDescent="0.2">
      <c r="A153" s="55">
        <v>311</v>
      </c>
      <c r="B153" s="87" t="s">
        <v>347</v>
      </c>
      <c r="C153" s="52" t="s">
        <v>348</v>
      </c>
      <c r="D153" s="53">
        <f t="shared" ref="D153:E153" si="37">SUM(D154:D157)</f>
        <v>5599904</v>
      </c>
      <c r="E153" s="53">
        <f t="shared" si="37"/>
        <v>5724910.9800000004</v>
      </c>
      <c r="F153" s="54">
        <f t="shared" si="31"/>
        <v>102.2323057680989</v>
      </c>
    </row>
    <row r="154" spans="1:6" ht="12.75" customHeight="1" x14ac:dyDescent="0.2">
      <c r="A154" s="55">
        <v>3111</v>
      </c>
      <c r="B154" s="87" t="s">
        <v>349</v>
      </c>
      <c r="C154" s="52" t="s">
        <v>350</v>
      </c>
      <c r="D154" s="244">
        <v>5490040</v>
      </c>
      <c r="E154" s="244">
        <v>5561913.6699999999</v>
      </c>
      <c r="F154" s="54">
        <f t="shared" si="31"/>
        <v>101.30916477839871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39495</v>
      </c>
      <c r="E156" s="244">
        <v>40068.620000000003</v>
      </c>
      <c r="F156" s="54">
        <f t="shared" si="31"/>
        <v>101.45238637802254</v>
      </c>
    </row>
    <row r="157" spans="1:6" ht="12.75" customHeight="1" x14ac:dyDescent="0.2">
      <c r="A157" s="55">
        <v>3114</v>
      </c>
      <c r="B157" s="87" t="s">
        <v>355</v>
      </c>
      <c r="C157" s="52" t="s">
        <v>356</v>
      </c>
      <c r="D157" s="244">
        <v>70369</v>
      </c>
      <c r="E157" s="244">
        <v>122928.69</v>
      </c>
      <c r="F157" s="54">
        <f t="shared" si="31"/>
        <v>174.69154030894288</v>
      </c>
    </row>
    <row r="158" spans="1:6" ht="12.75" customHeight="1" x14ac:dyDescent="0.2">
      <c r="A158" s="55">
        <v>312</v>
      </c>
      <c r="B158" s="87" t="s">
        <v>357</v>
      </c>
      <c r="C158" s="52" t="s">
        <v>358</v>
      </c>
      <c r="D158" s="244">
        <v>207515</v>
      </c>
      <c r="E158" s="244">
        <v>267889.13</v>
      </c>
      <c r="F158" s="54">
        <f t="shared" si="31"/>
        <v>129.09386309423417</v>
      </c>
    </row>
    <row r="159" spans="1:6" ht="12.75" customHeight="1" x14ac:dyDescent="0.2">
      <c r="A159" s="55">
        <v>313</v>
      </c>
      <c r="B159" s="87" t="s">
        <v>359</v>
      </c>
      <c r="C159" s="52" t="s">
        <v>360</v>
      </c>
      <c r="D159" s="53">
        <f t="shared" ref="D159:E159" si="38">SUM(D160:D162)</f>
        <v>911590</v>
      </c>
      <c r="E159" s="53">
        <f t="shared" si="38"/>
        <v>936253.57</v>
      </c>
      <c r="F159" s="54">
        <f t="shared" si="31"/>
        <v>102.70555512895049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909872</v>
      </c>
      <c r="E161" s="244">
        <v>936009.33</v>
      </c>
      <c r="F161" s="54">
        <f t="shared" si="31"/>
        <v>102.87263812931928</v>
      </c>
    </row>
    <row r="162" spans="1:6" ht="12.75" customHeight="1" x14ac:dyDescent="0.2">
      <c r="A162" s="55">
        <v>3133</v>
      </c>
      <c r="B162" s="87" t="s">
        <v>364</v>
      </c>
      <c r="C162" s="52" t="s">
        <v>365</v>
      </c>
      <c r="D162" s="244">
        <v>1718</v>
      </c>
      <c r="E162" s="244">
        <v>244.24</v>
      </c>
      <c r="F162" s="54">
        <f t="shared" si="31"/>
        <v>14.216530849825379</v>
      </c>
    </row>
    <row r="163" spans="1:6" ht="12.75" customHeight="1" x14ac:dyDescent="0.2">
      <c r="A163" s="55">
        <v>32</v>
      </c>
      <c r="B163" s="87" t="s">
        <v>366</v>
      </c>
      <c r="C163" s="52" t="s">
        <v>367</v>
      </c>
      <c r="D163" s="53">
        <f t="shared" ref="D163:E163" si="39">D164+D169+D177+D187+D188</f>
        <v>1031812</v>
      </c>
      <c r="E163" s="53">
        <f t="shared" si="39"/>
        <v>980580.80999999994</v>
      </c>
      <c r="F163" s="54">
        <f t="shared" si="31"/>
        <v>95.034832895915144</v>
      </c>
    </row>
    <row r="164" spans="1:6" ht="12.75" customHeight="1" x14ac:dyDescent="0.2">
      <c r="A164" s="55">
        <v>321</v>
      </c>
      <c r="B164" s="87" t="s">
        <v>368</v>
      </c>
      <c r="C164" s="52" t="s">
        <v>369</v>
      </c>
      <c r="D164" s="53">
        <f t="shared" ref="D164:E164" si="40">SUM(D165:D168)</f>
        <v>176379</v>
      </c>
      <c r="E164" s="53">
        <f t="shared" si="40"/>
        <v>185473.74</v>
      </c>
      <c r="F164" s="54">
        <f t="shared" si="31"/>
        <v>105.15636215195686</v>
      </c>
    </row>
    <row r="165" spans="1:6" ht="12.75" customHeight="1" x14ac:dyDescent="0.2">
      <c r="A165" s="55">
        <v>3211</v>
      </c>
      <c r="B165" s="87" t="s">
        <v>370</v>
      </c>
      <c r="C165" s="52" t="s">
        <v>371</v>
      </c>
      <c r="D165" s="244">
        <v>5844</v>
      </c>
      <c r="E165" s="244">
        <v>6562.8</v>
      </c>
      <c r="F165" s="54">
        <f t="shared" si="31"/>
        <v>112.29979466119097</v>
      </c>
    </row>
    <row r="166" spans="1:6" ht="12.75" customHeight="1" x14ac:dyDescent="0.2">
      <c r="A166" s="55">
        <v>3212</v>
      </c>
      <c r="B166" s="87" t="s">
        <v>372</v>
      </c>
      <c r="C166" s="52" t="s">
        <v>373</v>
      </c>
      <c r="D166" s="244">
        <v>149929</v>
      </c>
      <c r="E166" s="244">
        <v>171151.94</v>
      </c>
      <c r="F166" s="54">
        <f t="shared" si="31"/>
        <v>114.15532685471123</v>
      </c>
    </row>
    <row r="167" spans="1:6" ht="12.75" customHeight="1" x14ac:dyDescent="0.2">
      <c r="A167" s="55">
        <v>3213</v>
      </c>
      <c r="B167" s="87" t="s">
        <v>374</v>
      </c>
      <c r="C167" s="52" t="s">
        <v>375</v>
      </c>
      <c r="D167" s="244">
        <v>2550</v>
      </c>
      <c r="E167" s="244">
        <v>1200</v>
      </c>
      <c r="F167" s="54">
        <f t="shared" si="31"/>
        <v>47.058823529411761</v>
      </c>
    </row>
    <row r="168" spans="1:6" ht="12.75" customHeight="1" x14ac:dyDescent="0.2">
      <c r="A168" s="55">
        <v>3214</v>
      </c>
      <c r="B168" s="87" t="s">
        <v>376</v>
      </c>
      <c r="C168" s="52" t="s">
        <v>377</v>
      </c>
      <c r="D168" s="244">
        <v>18056</v>
      </c>
      <c r="E168" s="244">
        <v>6559</v>
      </c>
      <c r="F168" s="54">
        <f t="shared" si="31"/>
        <v>36.32587505538325</v>
      </c>
    </row>
    <row r="169" spans="1:6" ht="12.75" customHeight="1" x14ac:dyDescent="0.2">
      <c r="A169" s="55">
        <v>322</v>
      </c>
      <c r="B169" s="87" t="s">
        <v>378</v>
      </c>
      <c r="C169" s="52" t="s">
        <v>379</v>
      </c>
      <c r="D169" s="53">
        <f t="shared" ref="D169:E169" si="41">SUM(D170:D176)</f>
        <v>535832</v>
      </c>
      <c r="E169" s="53">
        <f t="shared" si="41"/>
        <v>538451.62999999989</v>
      </c>
      <c r="F169" s="54">
        <f t="shared" si="31"/>
        <v>100.48889017453229</v>
      </c>
    </row>
    <row r="170" spans="1:6" ht="12.75" customHeight="1" x14ac:dyDescent="0.2">
      <c r="A170" s="55">
        <v>3221</v>
      </c>
      <c r="B170" s="87" t="s">
        <v>380</v>
      </c>
      <c r="C170" s="52" t="s">
        <v>381</v>
      </c>
      <c r="D170" s="244">
        <v>56708</v>
      </c>
      <c r="E170" s="244">
        <v>67840.31</v>
      </c>
      <c r="F170" s="54">
        <f t="shared" si="31"/>
        <v>119.63093390703253</v>
      </c>
    </row>
    <row r="171" spans="1:6" ht="12.75" customHeight="1" x14ac:dyDescent="0.2">
      <c r="A171" s="55">
        <v>3222</v>
      </c>
      <c r="B171" s="87" t="s">
        <v>382</v>
      </c>
      <c r="C171" s="52" t="s">
        <v>383</v>
      </c>
      <c r="D171" s="244">
        <v>247386</v>
      </c>
      <c r="E171" s="244">
        <v>254257.42</v>
      </c>
      <c r="F171" s="54">
        <f t="shared" si="31"/>
        <v>102.77761069745257</v>
      </c>
    </row>
    <row r="172" spans="1:6" ht="12.75" customHeight="1" x14ac:dyDescent="0.2">
      <c r="A172" s="55">
        <v>3223</v>
      </c>
      <c r="B172" s="87" t="s">
        <v>384</v>
      </c>
      <c r="C172" s="52" t="s">
        <v>385</v>
      </c>
      <c r="D172" s="244">
        <v>138406</v>
      </c>
      <c r="E172" s="244">
        <v>138375.39000000001</v>
      </c>
      <c r="F172" s="54">
        <f t="shared" si="31"/>
        <v>99.977883906767062</v>
      </c>
    </row>
    <row r="173" spans="1:6" ht="12.75" customHeight="1" x14ac:dyDescent="0.2">
      <c r="A173" s="55">
        <v>3224</v>
      </c>
      <c r="B173" s="87" t="s">
        <v>386</v>
      </c>
      <c r="C173" s="52" t="s">
        <v>387</v>
      </c>
      <c r="D173" s="244">
        <v>74179</v>
      </c>
      <c r="E173" s="244">
        <v>60344.61</v>
      </c>
      <c r="F173" s="54">
        <f t="shared" si="31"/>
        <v>81.349991237412212</v>
      </c>
    </row>
    <row r="174" spans="1:6" ht="12.75" customHeight="1" x14ac:dyDescent="0.2">
      <c r="A174" s="55">
        <v>3225</v>
      </c>
      <c r="B174" s="87" t="s">
        <v>388</v>
      </c>
      <c r="C174" s="52" t="s">
        <v>389</v>
      </c>
      <c r="D174" s="244">
        <v>13218</v>
      </c>
      <c r="E174" s="244">
        <v>13501.94</v>
      </c>
      <c r="F174" s="54">
        <f t="shared" si="31"/>
        <v>102.14813133605689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5935</v>
      </c>
      <c r="E176" s="244">
        <v>4131.96</v>
      </c>
      <c r="F176" s="54">
        <f t="shared" si="31"/>
        <v>69.620219039595625</v>
      </c>
    </row>
    <row r="177" spans="1:6" ht="12.75" customHeight="1" x14ac:dyDescent="0.2">
      <c r="A177" s="55">
        <v>323</v>
      </c>
      <c r="B177" s="87" t="s">
        <v>394</v>
      </c>
      <c r="C177" s="52" t="s">
        <v>395</v>
      </c>
      <c r="D177" s="53">
        <f t="shared" ref="D177:E177" si="42">SUM(D178:D186)</f>
        <v>217873</v>
      </c>
      <c r="E177" s="53">
        <f t="shared" si="42"/>
        <v>182518.28</v>
      </c>
      <c r="F177" s="54">
        <f t="shared" si="31"/>
        <v>83.772785062857722</v>
      </c>
    </row>
    <row r="178" spans="1:6" ht="12.75" customHeight="1" x14ac:dyDescent="0.2">
      <c r="A178" s="55">
        <v>3231</v>
      </c>
      <c r="B178" s="87" t="s">
        <v>396</v>
      </c>
      <c r="C178" s="52" t="s">
        <v>397</v>
      </c>
      <c r="D178" s="244">
        <v>19292</v>
      </c>
      <c r="E178" s="244">
        <v>17344.32</v>
      </c>
      <c r="F178" s="54">
        <f t="shared" si="31"/>
        <v>89.904208998548611</v>
      </c>
    </row>
    <row r="179" spans="1:6" ht="12.75" customHeight="1" x14ac:dyDescent="0.2">
      <c r="A179" s="55">
        <v>3232</v>
      </c>
      <c r="B179" s="87" t="s">
        <v>398</v>
      </c>
      <c r="C179" s="52" t="s">
        <v>399</v>
      </c>
      <c r="D179" s="244">
        <v>132920</v>
      </c>
      <c r="E179" s="244">
        <v>126263.56</v>
      </c>
      <c r="F179" s="54">
        <f t="shared" si="31"/>
        <v>94.992145651519706</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25374</v>
      </c>
      <c r="E181" s="244">
        <v>24078.15</v>
      </c>
      <c r="F181" s="54">
        <f t="shared" si="31"/>
        <v>94.893000709387564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13087</v>
      </c>
      <c r="E183" s="244">
        <v>12958.5</v>
      </c>
      <c r="F183" s="54">
        <f t="shared" si="31"/>
        <v>99.018109574386798</v>
      </c>
    </row>
    <row r="184" spans="1:6" ht="12.75" customHeight="1" x14ac:dyDescent="0.2">
      <c r="A184" s="55">
        <v>3237</v>
      </c>
      <c r="B184" s="87" t="s">
        <v>408</v>
      </c>
      <c r="C184" s="52" t="s">
        <v>409</v>
      </c>
      <c r="D184" s="244">
        <v>21875</v>
      </c>
      <c r="E184" s="244"/>
      <c r="F184" s="54">
        <f t="shared" si="31"/>
        <v>0</v>
      </c>
    </row>
    <row r="185" spans="1:6" ht="12.75" customHeight="1" x14ac:dyDescent="0.2">
      <c r="A185" s="55">
        <v>3238</v>
      </c>
      <c r="B185" s="87" t="s">
        <v>410</v>
      </c>
      <c r="C185" s="52" t="s">
        <v>411</v>
      </c>
      <c r="D185" s="244"/>
      <c r="E185" s="244"/>
      <c r="F185" s="54" t="str">
        <f t="shared" si="31"/>
        <v>-</v>
      </c>
    </row>
    <row r="186" spans="1:6" ht="12.75" customHeight="1" x14ac:dyDescent="0.2">
      <c r="A186" s="55">
        <v>3239</v>
      </c>
      <c r="B186" s="87" t="s">
        <v>412</v>
      </c>
      <c r="C186" s="52" t="s">
        <v>413</v>
      </c>
      <c r="D186" s="244">
        <v>5325</v>
      </c>
      <c r="E186" s="244">
        <v>1873.75</v>
      </c>
      <c r="F186" s="54">
        <f t="shared" si="31"/>
        <v>35.187793427230048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101728</v>
      </c>
      <c r="E188" s="53">
        <f t="shared" si="43"/>
        <v>74137.16</v>
      </c>
      <c r="F188" s="54">
        <f t="shared" si="31"/>
        <v>72.877831078955651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300</v>
      </c>
      <c r="E192" s="244"/>
      <c r="F192" s="54">
        <f t="shared" si="31"/>
        <v>0</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v>50306</v>
      </c>
      <c r="E194" s="244">
        <v>12739.51</v>
      </c>
      <c r="F194" s="54">
        <f t="shared" si="31"/>
        <v>25.324036894207453</v>
      </c>
    </row>
    <row r="195" spans="1:6" ht="12.75" customHeight="1" x14ac:dyDescent="0.2">
      <c r="A195" s="55">
        <v>3299</v>
      </c>
      <c r="B195" s="87" t="s">
        <v>430</v>
      </c>
      <c r="C195" s="52" t="s">
        <v>431</v>
      </c>
      <c r="D195" s="244">
        <v>51122</v>
      </c>
      <c r="E195" s="244">
        <v>61397.65</v>
      </c>
      <c r="F195" s="54">
        <f t="shared" si="31"/>
        <v>120.10025038144047</v>
      </c>
    </row>
    <row r="196" spans="1:6" ht="12.75" customHeight="1" x14ac:dyDescent="0.2">
      <c r="A196" s="55">
        <v>34</v>
      </c>
      <c r="B196" s="234" t="s">
        <v>432</v>
      </c>
      <c r="C196" s="52" t="s">
        <v>433</v>
      </c>
      <c r="D196" s="53">
        <f t="shared" ref="D196:E196" si="44">D197+D202+D210</f>
        <v>8900</v>
      </c>
      <c r="E196" s="53">
        <f t="shared" si="44"/>
        <v>914.69</v>
      </c>
      <c r="F196" s="54">
        <f t="shared" si="31"/>
        <v>10.277415730337079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8900</v>
      </c>
      <c r="E210" s="53">
        <f t="shared" si="47"/>
        <v>914.69</v>
      </c>
      <c r="F210" s="54">
        <f t="shared" si="31"/>
        <v>10.277415730337079</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8900</v>
      </c>
      <c r="E213" s="244">
        <v>914.69</v>
      </c>
      <c r="F213" s="54">
        <f t="shared" si="31"/>
        <v>10.277415730337079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969</v>
      </c>
      <c r="E252" s="53">
        <f t="shared" si="63"/>
        <v>506.54</v>
      </c>
      <c r="F252" s="54">
        <f t="shared" ref="F252:F258" si="64">IF(D252&lt;&gt;0,IF(E252/D252&gt;=100,"&gt;&gt;100",E252/D252*100),"-")</f>
        <v>52.274509803921575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969</v>
      </c>
      <c r="E259" s="53">
        <f t="shared" si="66"/>
        <v>506.54</v>
      </c>
      <c r="F259" s="54">
        <f t="shared" ref="F259:F262" si="67">IF(D259&lt;&gt;0,IF(E259/D259&gt;=100,"&gt;&gt;100",E259/D259*100),"-")</f>
        <v>52.274509803921575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969</v>
      </c>
      <c r="E261" s="244">
        <v>506.54</v>
      </c>
      <c r="F261" s="54">
        <f t="shared" si="67"/>
        <v>52.274509803921575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7760690</v>
      </c>
      <c r="E289" s="53">
        <f t="shared" si="79"/>
        <v>7911055.7200000007</v>
      </c>
      <c r="F289" s="54">
        <f t="shared" si="76"/>
        <v>101.93753029691948</v>
      </c>
    </row>
    <row r="290" spans="1:6" ht="12.75" customHeight="1" x14ac:dyDescent="0.2">
      <c r="A290" s="55" t="s">
        <v>605</v>
      </c>
      <c r="B290" s="87" t="s">
        <v>616</v>
      </c>
      <c r="C290" s="52" t="s">
        <v>617</v>
      </c>
      <c r="D290" s="53">
        <f>IF(D6&gt;=D289,D6-D289,0)</f>
        <v>201535</v>
      </c>
      <c r="E290" s="53">
        <f>IF(E6&gt;=E289,E6-E289,0)</f>
        <v>255987.3599999994</v>
      </c>
      <c r="F290" s="54">
        <f t="shared" si="76"/>
        <v>127.01881062842652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126564</v>
      </c>
      <c r="E350" s="53">
        <f t="shared" si="95"/>
        <v>242554.06</v>
      </c>
      <c r="F350" s="54">
        <f t="shared" si="81"/>
        <v>191.64538099301538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126564</v>
      </c>
      <c r="E363" s="53">
        <f t="shared" si="99"/>
        <v>242554.06</v>
      </c>
      <c r="F363" s="54">
        <f t="shared" si="81"/>
        <v>191.64538099301538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1599</v>
      </c>
      <c r="E369" s="53">
        <f t="shared" si="101"/>
        <v>15742.1</v>
      </c>
      <c r="F369" s="54">
        <f t="shared" si="81"/>
        <v>984.49656035021894</v>
      </c>
    </row>
    <row r="370" spans="1:6" ht="12.75" customHeight="1" x14ac:dyDescent="0.2">
      <c r="A370" s="55">
        <v>4221</v>
      </c>
      <c r="B370" s="87" t="s">
        <v>671</v>
      </c>
      <c r="C370" s="52" t="s">
        <v>763</v>
      </c>
      <c r="D370" s="244"/>
      <c r="E370" s="244">
        <v>15742.1</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1599</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124965</v>
      </c>
      <c r="E383" s="53">
        <f t="shared" si="103"/>
        <v>226811.96</v>
      </c>
      <c r="F383" s="54">
        <f t="shared" si="81"/>
        <v>181.50038810867042</v>
      </c>
    </row>
    <row r="384" spans="1:6" ht="12.75" customHeight="1" x14ac:dyDescent="0.2">
      <c r="A384" s="55">
        <v>4241</v>
      </c>
      <c r="B384" s="87" t="s">
        <v>780</v>
      </c>
      <c r="C384" s="52" t="s">
        <v>781</v>
      </c>
      <c r="D384" s="244">
        <v>124965</v>
      </c>
      <c r="E384" s="244">
        <v>226811.96</v>
      </c>
      <c r="F384" s="54">
        <f t="shared" si="81"/>
        <v>181.50038810867042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126564</v>
      </c>
      <c r="E408" s="53">
        <f t="shared" si="111"/>
        <v>242554.06</v>
      </c>
      <c r="F408" s="54">
        <f t="shared" si="81"/>
        <v>191.64538099301538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7962225</v>
      </c>
      <c r="E412" s="53">
        <f>E6+E298</f>
        <v>8167043.0800000001</v>
      </c>
      <c r="F412" s="54">
        <f t="shared" si="81"/>
        <v>102.57237242102552</v>
      </c>
    </row>
    <row r="413" spans="1:6" ht="12.75" customHeight="1" x14ac:dyDescent="0.2">
      <c r="A413" s="55" t="s">
        <v>605</v>
      </c>
      <c r="B413" s="87" t="s">
        <v>828</v>
      </c>
      <c r="C413" s="52" t="s">
        <v>829</v>
      </c>
      <c r="D413" s="53">
        <f t="shared" ref="D413:E413" si="112">D289+D350</f>
        <v>7887254</v>
      </c>
      <c r="E413" s="53">
        <f t="shared" si="112"/>
        <v>8153609.7800000003</v>
      </c>
      <c r="F413" s="54">
        <f t="shared" si="81"/>
        <v>103.37704072925762</v>
      </c>
    </row>
    <row r="414" spans="1:6" ht="12.75" customHeight="1" x14ac:dyDescent="0.2">
      <c r="A414" s="55" t="s">
        <v>605</v>
      </c>
      <c r="B414" s="87" t="s">
        <v>830</v>
      </c>
      <c r="C414" s="52" t="s">
        <v>831</v>
      </c>
      <c r="D414" s="53">
        <f t="shared" ref="D414:E414" si="113">IF(D412&gt;=D413,D412-D413,0)</f>
        <v>74971</v>
      </c>
      <c r="E414" s="53">
        <f t="shared" si="113"/>
        <v>13433.299999999814</v>
      </c>
      <c r="F414" s="54">
        <f t="shared" si="81"/>
        <v>17.917994958050198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7962225</v>
      </c>
      <c r="E639" s="53">
        <f t="shared" si="180"/>
        <v>8167043.0800000001</v>
      </c>
      <c r="F639" s="54">
        <f t="shared" si="119"/>
        <v>102.57237242102552</v>
      </c>
    </row>
    <row r="640" spans="1:6" ht="12.75" customHeight="1" x14ac:dyDescent="0.2">
      <c r="A640" s="55" t="s">
        <v>605</v>
      </c>
      <c r="B640" s="87" t="s">
        <v>1274</v>
      </c>
      <c r="C640" s="52" t="s">
        <v>1275</v>
      </c>
      <c r="D640" s="53">
        <f t="shared" ref="D640:E640" si="181">D413+D528</f>
        <v>7887254</v>
      </c>
      <c r="E640" s="53">
        <f t="shared" si="181"/>
        <v>8153609.7800000003</v>
      </c>
      <c r="F640" s="54">
        <f t="shared" si="119"/>
        <v>103.37704072925762</v>
      </c>
    </row>
    <row r="641" spans="1:6" ht="12.75" customHeight="1" x14ac:dyDescent="0.2">
      <c r="A641" s="55" t="s">
        <v>605</v>
      </c>
      <c r="B641" s="87" t="s">
        <v>1276</v>
      </c>
      <c r="C641" s="52" t="s">
        <v>1277</v>
      </c>
      <c r="D641" s="53">
        <f t="shared" ref="D641:E641" si="182">IF(D639&gt;=D640,D639-D640,0)</f>
        <v>74971</v>
      </c>
      <c r="E641" s="53">
        <f t="shared" si="182"/>
        <v>13433.299999999814</v>
      </c>
      <c r="F641" s="54">
        <f t="shared" si="119"/>
        <v>17.917994958050198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74971</v>
      </c>
      <c r="E645" s="53">
        <f t="shared" si="186"/>
        <v>13433.299999999814</v>
      </c>
      <c r="F645" s="54">
        <f t="shared" si="119"/>
        <v>17.917994958050198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0</v>
      </c>
      <c r="E650" s="244">
        <v>0</v>
      </c>
      <c r="F650" s="54" t="str">
        <f t="shared" si="188"/>
        <v>-</v>
      </c>
    </row>
    <row r="651" spans="1:6" ht="12.75" customHeight="1" x14ac:dyDescent="0.2">
      <c r="A651" s="55" t="s">
        <v>1295</v>
      </c>
      <c r="B651" s="87" t="s">
        <v>1296</v>
      </c>
      <c r="C651" s="52" t="s">
        <v>1295</v>
      </c>
      <c r="D651" s="244">
        <v>0</v>
      </c>
      <c r="E651" s="244">
        <v>0</v>
      </c>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51</v>
      </c>
      <c r="E654" s="266">
        <v>49</v>
      </c>
      <c r="F654" s="54">
        <f t="shared" si="188"/>
        <v>96.078431372549019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46</v>
      </c>
      <c r="E656" s="266">
        <v>46</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106018</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6966898</v>
      </c>
      <c r="E675" s="244">
        <v>7287060.4299999997</v>
      </c>
      <c r="F675" s="54">
        <f t="shared" si="188"/>
        <v>104.59548037017335</v>
      </c>
    </row>
    <row r="676" spans="1:6" ht="24" x14ac:dyDescent="0.2">
      <c r="A676" s="55">
        <v>63613</v>
      </c>
      <c r="B676" s="234" t="s">
        <v>1346</v>
      </c>
      <c r="C676" s="52" t="s">
        <v>1347</v>
      </c>
      <c r="D676" s="244">
        <v>35796</v>
      </c>
      <c r="E676" s="244">
        <v>168456.31</v>
      </c>
      <c r="F676" s="54">
        <f t="shared" si="188"/>
        <v>470.60093306514699</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7211</v>
      </c>
      <c r="E717" s="244">
        <v>22001.75</v>
      </c>
      <c r="F717" s="54">
        <f t="shared" si="188"/>
        <v>305.11371515739842</v>
      </c>
    </row>
    <row r="718" spans="1:6" ht="12.75" customHeight="1" x14ac:dyDescent="0.2">
      <c r="A718" s="55">
        <v>32121</v>
      </c>
      <c r="B718" s="87" t="s">
        <v>1412</v>
      </c>
      <c r="C718" s="52" t="s">
        <v>1413</v>
      </c>
      <c r="D718" s="244">
        <v>149929</v>
      </c>
      <c r="E718" s="244"/>
      <c r="F718" s="54">
        <f t="shared" si="188"/>
        <v>0</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11630</v>
      </c>
      <c r="E720" s="244">
        <v>12958.5</v>
      </c>
      <c r="F720" s="54">
        <f t="shared" si="188"/>
        <v>111.42304385210662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969</v>
      </c>
      <c r="E825" s="244">
        <v>506.54</v>
      </c>
      <c r="F825" s="54">
        <f t="shared" si="190"/>
        <v>52.274509803921575</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42" workbookViewId="0">
      <selection activeCell="D156" sqref="D1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17205563</v>
      </c>
      <c r="E6" s="231">
        <f t="shared" si="0"/>
        <v>16337164.390000001</v>
      </c>
      <c r="F6" s="232">
        <f t="shared" ref="F6:F260" si="1">IF(D6&gt;0,IF(E6/D6&gt;=100,"&gt;&gt;100",E6/D6*100),"-")</f>
        <v>94.952803288099318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11336528</v>
      </c>
      <c r="E7" s="106">
        <f t="shared" si="2"/>
        <v>10434925.01</v>
      </c>
      <c r="F7" s="95">
        <f t="shared" si="1"/>
        <v>92.046921332527916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11336528</v>
      </c>
      <c r="E12" s="106">
        <f t="shared" si="3"/>
        <v>10434925.01</v>
      </c>
      <c r="F12" s="95">
        <f t="shared" si="1"/>
        <v>92.046921332527916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10578908</v>
      </c>
      <c r="E13" s="106">
        <f t="shared" si="4"/>
        <v>9311683.1600000001</v>
      </c>
      <c r="F13" s="95">
        <f t="shared" si="1"/>
        <v>88.021213153569349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13875566</v>
      </c>
      <c r="E15" s="249">
        <v>10805973.060000001</v>
      </c>
      <c r="F15" s="95">
        <f t="shared" si="1"/>
        <v>77.877710069628876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114648</v>
      </c>
      <c r="E17" s="249">
        <v>88646</v>
      </c>
      <c r="F17" s="95">
        <f t="shared" si="1"/>
        <v>77.320145139906487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3411306</v>
      </c>
      <c r="E18" s="249">
        <v>1582935.9</v>
      </c>
      <c r="F18" s="95">
        <f t="shared" si="1"/>
        <v>46.402635823347424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247223</v>
      </c>
      <c r="E19" s="106">
        <f t="shared" si="5"/>
        <v>403063.2</v>
      </c>
      <c r="F19" s="95">
        <f t="shared" si="1"/>
        <v>163.03628707684965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200988</v>
      </c>
      <c r="E20" s="249">
        <v>210988</v>
      </c>
      <c r="F20" s="95">
        <f t="shared" si="1"/>
        <v>104.97542141819412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34106</v>
      </c>
      <c r="E21" s="249">
        <v>34106</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51185</v>
      </c>
      <c r="E24" s="249">
        <v>56928</v>
      </c>
      <c r="F24" s="95">
        <f t="shared" si="1"/>
        <v>111.220084008987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201807</v>
      </c>
      <c r="E26" s="249">
        <v>201807</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240863</v>
      </c>
      <c r="E28" s="249">
        <v>100765.8</v>
      </c>
      <c r="F28" s="95">
        <f t="shared" si="1"/>
        <v>41.835317172002348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510397</v>
      </c>
      <c r="E35" s="106">
        <f t="shared" si="7"/>
        <v>720178.65</v>
      </c>
      <c r="F35" s="95">
        <f t="shared" si="1"/>
        <v>141.10166203954961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620457</v>
      </c>
      <c r="E36" s="249">
        <v>847269</v>
      </c>
      <c r="F36" s="95">
        <f t="shared" si="1"/>
        <v>136.55563560407893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110060</v>
      </c>
      <c r="E40" s="249">
        <v>127090.35</v>
      </c>
      <c r="F40" s="95">
        <f t="shared" si="1"/>
        <v>115.47369616572777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110612</v>
      </c>
      <c r="E54" s="249">
        <v>124114</v>
      </c>
      <c r="F54" s="95">
        <f t="shared" si="1"/>
        <v>112.2066321918056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110612</v>
      </c>
      <c r="E55" s="249">
        <v>124114</v>
      </c>
      <c r="F55" s="95">
        <f t="shared" si="1"/>
        <v>112.2066321918056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5869035</v>
      </c>
      <c r="E68" s="106">
        <f t="shared" si="13"/>
        <v>5902239.3799999999</v>
      </c>
      <c r="F68" s="95">
        <f t="shared" si="1"/>
        <v>100.56575535841922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5869035</v>
      </c>
      <c r="E146" s="106">
        <f t="shared" si="26"/>
        <v>5902239.3799999999</v>
      </c>
      <c r="F146" s="95">
        <f t="shared" si="1"/>
        <v>100.56575535841922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5738777</v>
      </c>
      <c r="E149" s="106">
        <f t="shared" si="27"/>
        <v>5797081.0599999996</v>
      </c>
      <c r="F149" s="95">
        <f t="shared" si="1"/>
        <v>101.01596664236996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5738777</v>
      </c>
      <c r="E155" s="249">
        <v>5797081.0599999996</v>
      </c>
      <c r="F155" s="95">
        <f t="shared" si="1"/>
        <v>101.01596664236996</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66123</v>
      </c>
      <c r="E159" s="249">
        <v>74228.39</v>
      </c>
      <c r="F159" s="95">
        <f t="shared" si="1"/>
        <v>112.25804939279827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16525</v>
      </c>
      <c r="E160" s="249">
        <v>16525</v>
      </c>
      <c r="F160" s="95">
        <f t="shared" si="1"/>
        <v>100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47610</v>
      </c>
      <c r="E161" s="249">
        <v>14404.93</v>
      </c>
      <c r="F161" s="95">
        <f t="shared" si="1"/>
        <v>30.25610165931527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17205563</v>
      </c>
      <c r="E175" s="106">
        <f t="shared" si="30"/>
        <v>16337164.390000001</v>
      </c>
      <c r="F175" s="95">
        <f t="shared" si="1"/>
        <v>94.952803288099318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6100947</v>
      </c>
      <c r="E176" s="106">
        <f t="shared" si="31"/>
        <v>6224207.5800000001</v>
      </c>
      <c r="F176" s="95">
        <f t="shared" si="1"/>
        <v>102.0203515945967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6100947</v>
      </c>
      <c r="E177" s="106">
        <f t="shared" si="32"/>
        <v>6224207.5800000001</v>
      </c>
      <c r="F177" s="95">
        <f t="shared" si="1"/>
        <v>102.0203515945967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6010193</v>
      </c>
      <c r="E178" s="249">
        <v>6152849.79</v>
      </c>
      <c r="F178" s="95">
        <f t="shared" si="1"/>
        <v>102.37358084840204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90546</v>
      </c>
      <c r="E179" s="249">
        <v>71357.789999999994</v>
      </c>
      <c r="F179" s="95">
        <f t="shared" si="1"/>
        <v>78.808329467894765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208</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208</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11104616</v>
      </c>
      <c r="E237" s="106">
        <f t="shared" si="41"/>
        <v>10112956.810000001</v>
      </c>
      <c r="F237" s="95">
        <f t="shared" si="1"/>
        <v>91.06984707980898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10492999</v>
      </c>
      <c r="E238" s="106">
        <f t="shared" si="42"/>
        <v>9554772.1999999993</v>
      </c>
      <c r="F238" s="95">
        <f t="shared" si="1"/>
        <v>91.058544844996163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10492999</v>
      </c>
      <c r="E239" s="106">
        <f t="shared" si="43"/>
        <v>9554772.1999999993</v>
      </c>
      <c r="F239" s="95">
        <f t="shared" si="1"/>
        <v>91.058544844996163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10492999</v>
      </c>
      <c r="E240" s="249">
        <v>9554772.1999999993</v>
      </c>
      <c r="F240" s="95">
        <f t="shared" si="1"/>
        <v>91.058544844996163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74971</v>
      </c>
      <c r="E245" s="106">
        <f t="shared" si="45"/>
        <v>13433.3</v>
      </c>
      <c r="F245" s="95">
        <f t="shared" si="1"/>
        <v>17.917994958050446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74971</v>
      </c>
      <c r="E246" s="106">
        <f t="shared" si="46"/>
        <v>13433.3</v>
      </c>
      <c r="F246" s="95">
        <f t="shared" si="1"/>
        <v>17.917994958050446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74971</v>
      </c>
      <c r="E247" s="249">
        <v>13433.3</v>
      </c>
      <c r="F247" s="95">
        <f t="shared" si="1"/>
        <v>17.917994958050446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536646</v>
      </c>
      <c r="E255" s="249">
        <v>544751.31000000006</v>
      </c>
      <c r="F255" s="95">
        <f t="shared" si="1"/>
        <v>101.51036437428027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5869035</v>
      </c>
      <c r="E264" s="249">
        <v>5902239.3799999999</v>
      </c>
      <c r="F264" s="95">
        <f t="shared" si="50"/>
        <v>100.56575535841922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47610</v>
      </c>
      <c r="E286" s="249">
        <v>14404.93</v>
      </c>
      <c r="F286" s="95">
        <f t="shared" si="50"/>
        <v>30.25610165931527</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6100947</v>
      </c>
      <c r="E287" s="249">
        <v>6224207.5800000001</v>
      </c>
      <c r="F287" s="95">
        <f t="shared" si="50"/>
        <v>102.0203515945967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7887254</v>
      </c>
      <c r="E114" s="83">
        <f t="shared" si="22"/>
        <v>8153609.7799999993</v>
      </c>
      <c r="F114" s="65">
        <f t="shared" si="1"/>
        <v>103.3770407292576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7760691</v>
      </c>
      <c r="E115" s="83">
        <f t="shared" si="23"/>
        <v>7911055.7199999997</v>
      </c>
      <c r="F115" s="65">
        <f t="shared" si="1"/>
        <v>101.93751716180944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7760691</v>
      </c>
      <c r="E117" s="251">
        <v>7911055.7199999997</v>
      </c>
      <c r="F117" s="65">
        <f t="shared" si="1"/>
        <v>101.93751716180944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126563</v>
      </c>
      <c r="E126" s="251">
        <v>242554.06</v>
      </c>
      <c r="F126" s="65">
        <f t="shared" si="1"/>
        <v>191.64689522214232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7887254</v>
      </c>
      <c r="E141" s="108">
        <f t="shared" si="28"/>
        <v>8153609.7799999993</v>
      </c>
      <c r="F141" s="84">
        <f t="shared" si="1"/>
        <v>103.3770407292576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42411.31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42411.31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42411.31</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42411.31</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17431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59913.03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59913.03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59913.03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17431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17431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17431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59913.03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59913.03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59913.03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59913.03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59913.03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10006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Home</cp:lastModifiedBy>
  <cp:lastPrinted>2023-01-30T10:54:29Z</cp:lastPrinted>
  <dcterms:created xsi:type="dcterms:W3CDTF">2022-04-01T05:14:30Z</dcterms:created>
  <dcterms:modified xsi:type="dcterms:W3CDTF">2023-01-31T12:46:29Z</dcterms:modified>
</cp:coreProperties>
</file>